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SOPS!$B$1:$L$479</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8" i="1" l="1"/>
  <c r="J38" i="1"/>
  <c r="L38" i="1"/>
  <c r="L43" i="1" s="1"/>
  <c r="J43" i="1"/>
  <c r="J479" i="1" l="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J394" i="1"/>
  <c r="L390" i="1"/>
  <c r="J390" i="1"/>
  <c r="L386" i="1"/>
  <c r="J386" i="1"/>
  <c r="L382" i="1"/>
  <c r="J382" i="1"/>
  <c r="L378" i="1"/>
  <c r="L479" i="1" s="1"/>
  <c r="J378" i="1"/>
  <c r="L374" i="1"/>
  <c r="J374" i="1"/>
  <c r="L370" i="1"/>
  <c r="J370" i="1"/>
  <c r="J367"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J310" i="1"/>
  <c r="L306" i="1"/>
  <c r="J306" i="1"/>
  <c r="L302" i="1"/>
  <c r="J302" i="1"/>
  <c r="L298" i="1"/>
  <c r="J298" i="1"/>
  <c r="L294" i="1"/>
  <c r="J294" i="1"/>
  <c r="L290" i="1"/>
  <c r="J290" i="1"/>
  <c r="L286" i="1"/>
  <c r="J286" i="1"/>
  <c r="L282" i="1"/>
  <c r="L367" i="1" s="1"/>
  <c r="J282" i="1"/>
  <c r="J279" i="1"/>
  <c r="L274" i="1"/>
  <c r="J274" i="1"/>
  <c r="L270" i="1"/>
  <c r="J270" i="1"/>
  <c r="L266" i="1"/>
  <c r="J266" i="1"/>
  <c r="L262" i="1"/>
  <c r="L279" i="1" s="1"/>
  <c r="J262" i="1"/>
  <c r="J259"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L259" i="1" s="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J66" i="1"/>
  <c r="L62" i="1"/>
  <c r="J62" i="1"/>
  <c r="L79" i="1"/>
  <c r="L34" i="1"/>
  <c r="J34" i="1"/>
  <c r="L30" i="1"/>
  <c r="J30" i="1"/>
  <c r="L26" i="1"/>
  <c r="J26" i="1"/>
  <c r="L22" i="1"/>
  <c r="J22" i="1"/>
  <c r="L18" i="1"/>
  <c r="J18" i="1"/>
  <c r="L14" i="1"/>
  <c r="J14" i="1"/>
  <c r="K2" i="1" l="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<sst xmlns="http://schemas.openxmlformats.org/spreadsheetml/2006/main" count="1208" uniqueCount="426">
  <si>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</si>
  <si>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</si>
  <si>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</si>
  <si>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</si>
  <si>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</si>
  <si>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</si>
  <si>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</si>
  <si>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</si>
  <si>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</si>
  <si>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</si>
  <si>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</si>
  <si>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</si>
  <si>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</si>
  <si>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</si>
  <si>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</si>
  <si>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</si>
  <si>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</si>
  <si>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</si>
  <si>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</si>
  <si>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</si>
  <si>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</si>
  <si>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</si>
  <si>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</si>
  <si>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</si>
  <si>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</si>
  <si>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</si>
  <si>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</si>
  <si>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</si>
  <si>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</si>
  <si>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</si>
  <si>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</si>
  <si>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</si>
  <si>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</si>
  <si>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</si>
  <si>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</si>
  <si>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</si>
  <si>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</si>
  <si>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</si>
  <si>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</si>
  <si>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</si>
  <si>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</si>
  <si>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</si>
  <si>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</si>
  <si>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</si>
  <si>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</si>
  <si>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</si>
  <si>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</si>
  <si>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</si>
  <si>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</si>
  <si>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</si>
  <si>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</si>
  <si>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</si>
  <si>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</si>
  <si>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</si>
  <si>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</si>
  <si>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</si>
  <si>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</si>
  <si>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</si>
  <si>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</si>
  <si>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</si>
  <si>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</si>
  <si>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</si>
  <si>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</si>
  <si>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</si>
  <si>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</si>
  <si>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</si>
  <si>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</si>
  <si>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</si>
  <si>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</si>
  <si>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</si>
  <si>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</si>
  <si>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</si>
  <si>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</si>
  <si>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</si>
  <si>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</si>
  <si>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</si>
  <si>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</si>
  <si>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</si>
  <si>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</si>
  <si>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</si>
  <si>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</si>
  <si>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</si>
  <si>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</si>
  <si>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</si>
  <si>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</si>
  <si>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</si>
  <si>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</si>
  <si>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</si>
  <si>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</si>
  <si>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</si>
  <si>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</si>
  <si>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</si>
  <si>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</si>
  <si>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</si>
  <si>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</si>
  <si>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</si>
  <si>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</si>
  <si>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</si>
  <si>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</si>
  <si>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</si>
  <si>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</si>
  <si>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</si>
  <si>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</si>
  <si>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</si>
  <si>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</si>
  <si>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</si>
  <si>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</si>
  <si>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</si>
  <si>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</si>
  <si>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</si>
  <si>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</si>
  <si>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</si>
  <si>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</si>
  <si>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</si>
  <si>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</si>
  <si>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</si>
  <si>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</si>
  <si>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</si>
  <si>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</si>
  <si>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</si>
  <si>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</si>
  <si>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</si>
  <si>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</si>
  <si>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</si>
  <si>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1710*1,9</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</si>
  <si>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</si>
  <si>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</si>
  <si>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</si>
  <si>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</si>
  <si>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</si>
  <si>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</si>
  <si>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</si>
  <si>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</si>
  <si>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</si>
  <si>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</si>
  <si>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</si>
  <si>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</si>
  <si>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</si>
  <si>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</si>
  <si>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</si>
  <si>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</si>
  <si>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</si>
  <si>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</si>
  <si>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</si>
  <si>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</si>
  <si>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</si>
  <si>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</si>
  <si>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</si>
  <si>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</si>
  <si>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</si>
  <si>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</si>
  <si>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</si>
  <si>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</si>
  <si>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</si>
  <si>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351,630*(175); tonáž  dle položky 202, z Místa předání České Budějovice na MZ Praha- Libeň175 km_x000D_
2: (2562,064+199,919+166,800)*2*0,06003: dle pč. 13+29+30, přepočet na tuny, celkem t  351,630</t>
  </si>
  <si>
    <t>RD0517cnm2.1</t>
  </si>
  <si>
    <t>doprava KOLEJNIC 60 E2 R350HT</t>
  </si>
  <si>
    <t>1: 74,071*114; tonáž  dle položky 203, z Místa předání Ústí nad Labem na MZ Praha- Libeň 114 km._x000D_
2: (528,674+46,278+42,000)*2*0,06003: dle VK/14+31+32, 2 kolejnice, přepočet na tuny, celkem t 74,071</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</si>
  <si>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</si>
  <si>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</si>
  <si>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</si>
  <si>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</si>
  <si>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</si>
  <si>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</si>
  <si>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</si>
  <si>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</si>
  <si>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</si>
  <si>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</si>
  <si>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</si>
  <si>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</si>
  <si>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</si>
  <si>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</si>
  <si>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</si>
  <si>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</si>
  <si>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</si>
  <si>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</si>
  <si>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</si>
  <si>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</si>
  <si>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</si>
  <si>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</si>
  <si>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</si>
  <si>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</si>
  <si>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</si>
  <si>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</si>
  <si>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</si>
  <si>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</si>
  <si>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</si>
  <si>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</si>
  <si>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</si>
  <si>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</si>
  <si>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</si>
  <si>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</si>
  <si>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</si>
  <si>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</si>
  <si>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</si>
  <si>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</si>
  <si>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</si>
  <si>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</si>
  <si>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</si>
  <si>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</si>
  <si>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</si>
  <si>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</si>
  <si>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</si>
  <si>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</si>
  <si>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</si>
  <si>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</si>
  <si>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</si>
  <si>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</si>
  <si>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</si>
  <si>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</si>
  <si>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</si>
  <si>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</si>
  <si>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</si>
  <si>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</si>
  <si>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</si>
  <si>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</si>
  <si>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</si>
  <si>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</si>
  <si>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</si>
  <si>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</si>
  <si>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</si>
  <si>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</si>
  <si>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</si>
  <si>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1: viz výkaz. výměr; 40</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</si>
  <si>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</si>
  <si>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</si>
  <si>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</si>
  <si>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</si>
  <si>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</si>
  <si>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</si>
  <si>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</si>
  <si>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</si>
  <si>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</si>
  <si>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1: Viz. výkaz výměr; 12</t>
  </si>
  <si>
    <t>539103</t>
  </si>
  <si>
    <t>ZVLÁŠTNÍ VYBAVENÍ VÝHYBEK, PRAŽCE ŽLABOVÉ, SESTAVA 3 KS</t>
  </si>
  <si>
    <t>1: Viz. výkaz výměr; 48</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</si>
  <si>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</si>
  <si>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</si>
  <si>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</si>
  <si>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</si>
  <si>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</si>
  <si>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</si>
  <si>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</si>
  <si>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</si>
  <si>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</si>
  <si>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</si>
  <si>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</si>
  <si>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</si>
  <si>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</si>
  <si>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</si>
  <si>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</si>
  <si>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</si>
  <si>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</si>
  <si>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</si>
  <si>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</si>
  <si>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</si>
  <si>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</si>
  <si>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</si>
  <si>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</si>
  <si>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</si>
  <si>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</si>
  <si>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</si>
  <si>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</si>
  <si>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</si>
  <si>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</si>
  <si>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</si>
  <si>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</si>
  <si>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</si>
  <si>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</si>
  <si>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</si>
  <si>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</si>
  <si>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</si>
  <si>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</si>
  <si>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</si>
  <si>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</si>
  <si>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</si>
  <si>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</si>
  <si>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1: viz. výkaz výměr; 16</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</si>
  <si>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</si>
  <si>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</si>
  <si>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</si>
  <si>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</si>
  <si>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</si>
  <si>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</si>
  <si>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</si>
  <si>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</si>
  <si>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</si>
  <si>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</si>
  <si>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</si>
  <si>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1: viz. výkaz výměr; 44</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</si>
  <si>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</si>
  <si>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</si>
  <si>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</si>
  <si>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</si>
  <si>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</si>
  <si>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</si>
  <si>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</si>
  <si>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</si>
  <si>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</si>
  <si>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</si>
  <si>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</si>
  <si>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</si>
  <si>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</si>
  <si>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</si>
  <si>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</si>
  <si>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</si>
  <si>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</si>
  <si>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</si>
  <si>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</si>
  <si>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</si>
  <si>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</si>
  <si>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</si>
  <si>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</si>
  <si>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</si>
  <si>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</si>
  <si>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</si>
  <si>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</si>
  <si>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</si>
  <si>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</si>
  <si>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</si>
  <si>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</si>
  <si>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</si>
  <si>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</si>
  <si>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</si>
  <si>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</si>
  <si>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1: Viz. v.v.štěrk +kontamin.; 12299+1710</t>
  </si>
  <si>
    <t>965021</t>
  </si>
  <si>
    <t>ODSTRANĚNÍ KOLEJOVÉHO LOŽE A DRÁŽNÍCH STEZEK - ODVOZ NA SKLÁDKU</t>
  </si>
  <si>
    <t>M3KM</t>
  </si>
  <si>
    <t>1: 14009*40</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</si>
  <si>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</si>
  <si>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</si>
  <si>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</si>
  <si>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</si>
  <si>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</si>
  <si>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</si>
  <si>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</si>
  <si>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</si>
  <si>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</si>
  <si>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</si>
  <si>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</si>
  <si>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</si>
  <si>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</si>
  <si>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</si>
  <si>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</si>
  <si>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</si>
  <si>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</si>
  <si>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</si>
  <si>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</si>
  <si>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</si>
  <si>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</si>
  <si>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</si>
  <si>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</si>
  <si>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</si>
  <si>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</si>
  <si>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</si>
  <si>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</si>
  <si>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</si>
  <si>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</si>
  <si>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</si>
  <si>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</si>
  <si>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</si>
  <si>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</si>
  <si>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</si>
  <si>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</si>
  <si>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</si>
  <si>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</si>
  <si>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</si>
  <si>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</si>
  <si>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</si>
  <si>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</si>
  <si>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</si>
  <si>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</si>
  <si>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</si>
  <si>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</si>
  <si>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</si>
  <si>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</si>
  <si>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</si>
  <si>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</si>
  <si>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</si>
  <si>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</si>
  <si>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</si>
  <si>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</si>
  <si>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</si>
  <si>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</si>
  <si>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</si>
  <si>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</si>
  <si>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</si>
  <si>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</si>
  <si>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</si>
  <si>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</si>
  <si>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</si>
  <si>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</si>
  <si>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</si>
  <si>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533272</t>
  </si>
  <si>
    <t>J 49 1:9-300, PR. DŘ., UP. PRUŽNÉ</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</si>
  <si>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</si>
  <si>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</si>
  <si>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</si>
  <si>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</si>
  <si>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</si>
  <si>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</si>
  <si>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</si>
  <si>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</si>
  <si>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</si>
  <si>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</si>
  <si>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</si>
  <si>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</si>
  <si>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</si>
  <si>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</si>
  <si>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</si>
  <si>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</si>
  <si>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</si>
  <si>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</si>
  <si>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</si>
  <si>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</si>
  <si>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</si>
  <si>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</si>
  <si>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</si>
  <si>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</si>
  <si>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</si>
  <si>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</si>
  <si>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</si>
  <si>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</si>
  <si>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(3075,06+2767,2)*1,9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</si>
</sst>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 fontId="1" fillId="10" borderId="0" xfId="0" applyNumberFormat="1" applyFont="1" applyFill="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8"/>
  <sheetViews>
    <sheetView showGridLines="0" tabSelected="1" view="pageBreakPreview" zoomScaleNormal="85" zoomScaleSheetLayoutView="100" workbookViewId="0">
      <pane ySplit="12" topLeftCell="A13" activePane="bottomLeft" state="frozen"/>
      <selection activeCell="B1" sqref="B1"/>
      <selection pane="bottomLeft" activeCell="F18" sqref="F18"/>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0"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3" width="9.109375" style="10"/>
    <col min="14" max="14" width="22.6640625" style="10" customWidth="1"/>
    <col min="15" max="16384" width="9.109375" style="10"/>
  </cols>
  <sheetData>
    <row r="1" spans="1:15" s="13" customFormat="1" ht="30.75" customHeight="1" thickTop="1" thickBot="1" x14ac:dyDescent="0.35">
      <c r="A1" s="13" t="s">
        <v>91</v>
      </c>
      <c r="B1" s="202" t="s">
        <v>82</v>
      </c>
      <c r="C1" s="203"/>
      <c r="D1" s="203"/>
      <c r="E1" s="203"/>
      <c r="F1" s="203"/>
      <c r="G1" s="203"/>
      <c r="H1" s="203"/>
      <c r="I1" s="92"/>
      <c r="J1" s="93"/>
      <c r="K1" s="42"/>
      <c r="L1" s="43" t="str">
        <f>D3</f>
        <v>SO 11-10-01</v>
      </c>
      <c r="N1" s="151" t="s">
        <v>422</v>
      </c>
    </row>
    <row r="2" spans="1:15" s="13" customFormat="1" ht="57" customHeight="1" thickTop="1" thickBot="1" x14ac:dyDescent="0.35">
      <c r="B2" s="204" t="s">
        <v>10</v>
      </c>
      <c r="C2" s="205"/>
      <c r="D2" s="94"/>
      <c r="E2" s="46"/>
      <c r="F2" s="28" t="s">
        <v>108</v>
      </c>
      <c r="G2" s="44"/>
      <c r="H2" s="45"/>
      <c r="I2" s="206" t="s">
        <v>25</v>
      </c>
      <c r="J2" s="207"/>
      <c r="K2" s="182">
        <f>ROUND(SUBTOTAL(9,L13:L479),2)</f>
        <v>0</v>
      </c>
      <c r="L2" s="183"/>
      <c r="N2" s="152">
        <f>SUM(L46:L61)</f>
        <v>0</v>
      </c>
    </row>
    <row r="3" spans="1:15" s="13" customFormat="1" ht="42.75" customHeight="1" thickTop="1" thickBot="1" x14ac:dyDescent="0.35">
      <c r="B3" s="95" t="s">
        <v>30</v>
      </c>
      <c r="C3" s="96"/>
      <c r="D3" s="97" t="s">
        <v>113</v>
      </c>
      <c r="E3" s="30"/>
      <c r="F3" s="29" t="s">
        <v>114</v>
      </c>
      <c r="G3" s="98"/>
      <c r="H3" s="99"/>
      <c r="I3" s="100"/>
      <c r="J3" s="101"/>
      <c r="K3" s="169"/>
      <c r="L3" s="170"/>
    </row>
    <row r="4" spans="1:15" s="13" customFormat="1" ht="18" customHeight="1" thickTop="1" x14ac:dyDescent="0.3">
      <c r="B4" s="188" t="s">
        <v>19</v>
      </c>
      <c r="C4" s="189"/>
      <c r="D4" s="172"/>
      <c r="E4" s="4" t="s">
        <v>35</v>
      </c>
      <c r="F4" s="41" t="s">
        <v>31</v>
      </c>
      <c r="G4" s="39"/>
      <c r="H4" s="40"/>
      <c r="I4" s="199" t="s">
        <v>28</v>
      </c>
      <c r="J4" s="200"/>
      <c r="K4" s="2">
        <v>824</v>
      </c>
      <c r="L4" s="3">
        <v>30</v>
      </c>
    </row>
    <row r="5" spans="1:15" s="13" customFormat="1" ht="18" customHeight="1" x14ac:dyDescent="0.3">
      <c r="B5" s="102" t="s">
        <v>26</v>
      </c>
      <c r="C5" s="103"/>
      <c r="D5" s="103"/>
      <c r="E5" s="4" t="s">
        <v>27</v>
      </c>
      <c r="F5" s="190" t="str">
        <f>IF((E5="Stádium 2"),"  Dokumentace pro územní řízení - DUR",(IF((E5="Stádium 3"),"  Projektová dokumentace (DOS/DSP)","")))</f>
        <v xml:space="preserve">  Projektová dokumentace (DOS/DSP)</v>
      </c>
      <c r="G5" s="190"/>
      <c r="H5" s="191"/>
      <c r="I5" s="171" t="s">
        <v>20</v>
      </c>
      <c r="J5" s="172"/>
      <c r="K5" s="5" t="s">
        <v>109</v>
      </c>
      <c r="L5" s="49"/>
    </row>
    <row r="6" spans="1:15" s="13" customFormat="1" ht="18" customHeight="1" x14ac:dyDescent="0.3">
      <c r="B6" s="102" t="s">
        <v>18</v>
      </c>
      <c r="C6" s="103"/>
      <c r="D6" s="103"/>
      <c r="E6" s="4" t="s">
        <v>81</v>
      </c>
      <c r="F6" s="173"/>
      <c r="G6" s="173"/>
      <c r="H6" s="174"/>
      <c r="I6" s="171" t="s">
        <v>21</v>
      </c>
      <c r="J6" s="172"/>
      <c r="K6" s="5" t="s">
        <v>110</v>
      </c>
      <c r="L6" s="49"/>
      <c r="O6" s="53"/>
    </row>
    <row r="7" spans="1:15" s="13" customFormat="1" ht="18" customHeight="1" x14ac:dyDescent="0.2">
      <c r="B7" s="192" t="s">
        <v>22</v>
      </c>
      <c r="C7" s="193"/>
      <c r="D7" s="193"/>
      <c r="E7" s="104">
        <v>44256</v>
      </c>
      <c r="F7" s="175" t="s">
        <v>17</v>
      </c>
      <c r="G7" s="176"/>
      <c r="H7" s="177"/>
      <c r="I7" s="198" t="s">
        <v>24</v>
      </c>
      <c r="J7" s="189"/>
      <c r="K7" s="47">
        <v>2018</v>
      </c>
      <c r="L7" s="50"/>
      <c r="O7" s="54"/>
    </row>
    <row r="8" spans="1:15" s="13" customFormat="1" ht="19.5" customHeight="1" thickBot="1" x14ac:dyDescent="0.35">
      <c r="B8" s="178" t="s">
        <v>23</v>
      </c>
      <c r="C8" s="179"/>
      <c r="D8" s="179"/>
      <c r="E8" s="105">
        <v>45170</v>
      </c>
      <c r="F8" s="19" t="s">
        <v>98</v>
      </c>
      <c r="G8" s="180" t="s">
        <v>111</v>
      </c>
      <c r="H8" s="181"/>
      <c r="I8" s="201" t="s">
        <v>16</v>
      </c>
      <c r="J8" s="193"/>
      <c r="K8" s="48" t="s">
        <v>112</v>
      </c>
      <c r="L8" s="51"/>
    </row>
    <row r="9" spans="1:15" s="13" customFormat="1" ht="9.75" customHeight="1" x14ac:dyDescent="0.25">
      <c r="B9" s="196" t="str">
        <f>F2</f>
        <v>Optimalizace traťového úseku Mstětice (mimo) - Praha-Vysočany (včetně) - cnm2.1</v>
      </c>
      <c r="C9" s="197"/>
      <c r="D9" s="197"/>
      <c r="E9" s="197"/>
      <c r="F9" s="197"/>
      <c r="G9" s="197"/>
      <c r="H9" s="197"/>
      <c r="I9" s="197"/>
      <c r="J9" s="197"/>
      <c r="K9" s="20" t="str">
        <f>$I$5</f>
        <v>ISPROFIN:</v>
      </c>
      <c r="L9" s="52" t="str">
        <f>K5</f>
        <v>327 321 4901</v>
      </c>
    </row>
    <row r="10" spans="1:15" s="13" customFormat="1" ht="15" customHeight="1" x14ac:dyDescent="0.3">
      <c r="B10" s="194" t="s">
        <v>11</v>
      </c>
      <c r="C10" s="186" t="s">
        <v>0</v>
      </c>
      <c r="D10" s="186" t="s">
        <v>1</v>
      </c>
      <c r="E10" s="186" t="s">
        <v>12</v>
      </c>
      <c r="F10" s="186" t="s">
        <v>29</v>
      </c>
      <c r="G10" s="186" t="s">
        <v>2</v>
      </c>
      <c r="H10" s="186" t="s">
        <v>3</v>
      </c>
      <c r="I10" s="186" t="s">
        <v>13</v>
      </c>
      <c r="J10" s="186" t="s">
        <v>14</v>
      </c>
      <c r="K10" s="184" t="s">
        <v>95</v>
      </c>
      <c r="L10" s="185"/>
    </row>
    <row r="11" spans="1:15" s="13" customFormat="1" ht="15" customHeight="1" x14ac:dyDescent="0.3">
      <c r="B11" s="194"/>
      <c r="C11" s="186"/>
      <c r="D11" s="186"/>
      <c r="E11" s="186"/>
      <c r="F11" s="186"/>
      <c r="G11" s="186"/>
      <c r="H11" s="186"/>
      <c r="I11" s="186"/>
      <c r="J11" s="186"/>
      <c r="K11" s="184"/>
      <c r="L11" s="185"/>
    </row>
    <row r="12" spans="1:15" s="13" customFormat="1" ht="12.75" customHeight="1" thickBot="1" x14ac:dyDescent="0.35">
      <c r="B12" s="195"/>
      <c r="C12" s="187"/>
      <c r="D12" s="187"/>
      <c r="E12" s="187"/>
      <c r="F12" s="187"/>
      <c r="G12" s="187"/>
      <c r="H12" s="187"/>
      <c r="I12" s="187"/>
      <c r="J12" s="187"/>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0.399999999999999" x14ac:dyDescent="0.2">
      <c r="A14" s="69" t="s">
        <v>119</v>
      </c>
      <c r="B14" s="109">
        <v>1</v>
      </c>
      <c r="C14" s="110" t="s">
        <v>120</v>
      </c>
      <c r="D14" s="110"/>
      <c r="E14" s="110" t="s">
        <v>121</v>
      </c>
      <c r="F14" s="88" t="s">
        <v>122</v>
      </c>
      <c r="G14" s="110" t="s">
        <v>123</v>
      </c>
      <c r="H14" s="111">
        <v>3249</v>
      </c>
      <c r="I14" s="111"/>
      <c r="J14" s="111" t="str">
        <f>IF(ISNUMBER(I14),ROUND(H14*I14,3),"")</f>
        <v/>
      </c>
      <c r="K14" s="81"/>
      <c r="L14" s="78">
        <f>ROUND(H14*K14,2)</f>
        <v>0</v>
      </c>
      <c r="M14" s="71"/>
    </row>
    <row r="15" spans="1:15" s="69" customFormat="1" ht="11.25" x14ac:dyDescent="0.2">
      <c r="A15" s="69" t="s">
        <v>5</v>
      </c>
      <c r="B15" s="112"/>
      <c r="C15" s="113"/>
      <c r="D15" s="113"/>
      <c r="E15" s="113"/>
      <c r="F15" s="88"/>
      <c r="G15" s="113"/>
      <c r="H15" s="114"/>
      <c r="I15" s="114"/>
      <c r="J15" s="114"/>
      <c r="K15" s="80"/>
      <c r="L15" s="79"/>
      <c r="M15" s="71"/>
    </row>
    <row r="16" spans="1:15" s="69" customFormat="1" ht="11.25" x14ac:dyDescent="0.2">
      <c r="A16" s="69" t="s">
        <v>7</v>
      </c>
      <c r="B16" s="112"/>
      <c r="C16" s="113"/>
      <c r="D16" s="113"/>
      <c r="E16" s="113"/>
      <c r="F16" s="88" t="s">
        <v>124</v>
      </c>
      <c r="G16" s="113"/>
      <c r="H16" s="114"/>
      <c r="I16" s="114"/>
      <c r="J16" s="114"/>
      <c r="K16" s="80"/>
      <c r="L16" s="79"/>
      <c r="M16" s="71"/>
    </row>
    <row r="17" spans="1:13" s="69" customFormat="1" x14ac:dyDescent="0.2">
      <c r="A17" s="69" t="s">
        <v>8</v>
      </c>
      <c r="B17" s="112"/>
      <c r="C17" s="113"/>
      <c r="D17" s="113"/>
      <c r="E17" s="113"/>
      <c r="F17" s="88" t="s">
        <v>125</v>
      </c>
      <c r="G17" s="113"/>
      <c r="H17" s="114"/>
      <c r="I17" s="114"/>
      <c r="J17" s="114"/>
      <c r="K17" s="80"/>
      <c r="L17" s="79"/>
      <c r="M17" s="71"/>
    </row>
    <row r="18" spans="1:13" s="69" customFormat="1" ht="20.399999999999999" x14ac:dyDescent="0.2">
      <c r="A18" s="69" t="s">
        <v>119</v>
      </c>
      <c r="B18" s="109">
        <v>2</v>
      </c>
      <c r="C18" s="110" t="s">
        <v>126</v>
      </c>
      <c r="D18" s="110"/>
      <c r="E18" s="110" t="s">
        <v>121</v>
      </c>
      <c r="F18" s="88" t="s">
        <v>127</v>
      </c>
      <c r="G18" s="110" t="s">
        <v>123</v>
      </c>
      <c r="H18" s="111">
        <v>2.6360000000000001</v>
      </c>
      <c r="I18" s="111"/>
      <c r="J18" s="111" t="str">
        <f>IF(ISNUMBER(I18),ROUND(H18*I18,3),"")</f>
        <v/>
      </c>
      <c r="K18" s="81"/>
      <c r="L18" s="78">
        <f>ROUND(H18*K18,2)</f>
        <v>0</v>
      </c>
      <c r="M18" s="71"/>
    </row>
    <row r="19" spans="1:13" s="69" customFormat="1" ht="11.25" x14ac:dyDescent="0.2">
      <c r="A19" s="69" t="s">
        <v>5</v>
      </c>
      <c r="B19" s="112"/>
      <c r="C19" s="113"/>
      <c r="D19" s="113"/>
      <c r="E19" s="113"/>
      <c r="F19" s="88"/>
      <c r="G19" s="113"/>
      <c r="H19" s="114"/>
      <c r="I19" s="114"/>
      <c r="J19" s="114"/>
      <c r="K19" s="80"/>
      <c r="L19" s="79"/>
      <c r="M19" s="71"/>
    </row>
    <row r="20" spans="1:13" s="69" customFormat="1" ht="11.25" x14ac:dyDescent="0.2">
      <c r="A20" s="69" t="s">
        <v>7</v>
      </c>
      <c r="B20" s="112"/>
      <c r="C20" s="113"/>
      <c r="D20" s="113"/>
      <c r="E20" s="113"/>
      <c r="F20" s="88" t="s">
        <v>128</v>
      </c>
      <c r="G20" s="113"/>
      <c r="H20" s="114"/>
      <c r="I20" s="114"/>
      <c r="J20" s="114"/>
      <c r="K20" s="80"/>
      <c r="L20" s="79"/>
      <c r="M20" s="71"/>
    </row>
    <row r="21" spans="1:13" s="69" customFormat="1" x14ac:dyDescent="0.2">
      <c r="A21" s="69" t="s">
        <v>8</v>
      </c>
      <c r="B21" s="112"/>
      <c r="C21" s="113"/>
      <c r="D21" s="113"/>
      <c r="E21" s="113"/>
      <c r="F21" s="88" t="s">
        <v>125</v>
      </c>
      <c r="G21" s="113"/>
      <c r="H21" s="114"/>
      <c r="I21" s="114"/>
      <c r="J21" s="114"/>
      <c r="K21" s="80"/>
      <c r="L21" s="79"/>
      <c r="M21" s="71"/>
    </row>
    <row r="22" spans="1:13" s="69" customFormat="1" ht="20.399999999999999" x14ac:dyDescent="0.2">
      <c r="A22" s="69" t="s">
        <v>119</v>
      </c>
      <c r="B22" s="109">
        <v>3</v>
      </c>
      <c r="C22" s="110" t="s">
        <v>129</v>
      </c>
      <c r="D22" s="110"/>
      <c r="E22" s="110" t="s">
        <v>121</v>
      </c>
      <c r="F22" s="88" t="s">
        <v>130</v>
      </c>
      <c r="G22" s="110" t="s">
        <v>123</v>
      </c>
      <c r="H22" s="111">
        <v>5.5640000000000001</v>
      </c>
      <c r="I22" s="111"/>
      <c r="J22" s="111" t="str">
        <f>IF(ISNUMBER(I22),ROUND(H22*I22,3),"")</f>
        <v/>
      </c>
      <c r="K22" s="81"/>
      <c r="L22" s="78">
        <f>ROUND(H22*K22,2)</f>
        <v>0</v>
      </c>
      <c r="M22" s="71"/>
    </row>
    <row r="23" spans="1:13" s="69" customFormat="1" ht="11.25" x14ac:dyDescent="0.2">
      <c r="A23" s="69" t="s">
        <v>5</v>
      </c>
      <c r="B23" s="112"/>
      <c r="C23" s="113"/>
      <c r="D23" s="113"/>
      <c r="E23" s="113"/>
      <c r="F23" s="88"/>
      <c r="G23" s="113"/>
      <c r="H23" s="114"/>
      <c r="I23" s="114"/>
      <c r="J23" s="114"/>
      <c r="K23" s="80"/>
      <c r="L23" s="79"/>
      <c r="M23" s="71"/>
    </row>
    <row r="24" spans="1:13" s="69" customFormat="1" ht="11.25" x14ac:dyDescent="0.2">
      <c r="A24" s="69" t="s">
        <v>7</v>
      </c>
      <c r="B24" s="112"/>
      <c r="C24" s="113"/>
      <c r="D24" s="113"/>
      <c r="E24" s="113"/>
      <c r="F24" s="88" t="s">
        <v>131</v>
      </c>
      <c r="G24" s="113"/>
      <c r="H24" s="114"/>
      <c r="I24" s="114"/>
      <c r="J24" s="114"/>
      <c r="K24" s="80"/>
      <c r="L24" s="79"/>
      <c r="M24" s="71"/>
    </row>
    <row r="25" spans="1:13" s="69" customFormat="1" x14ac:dyDescent="0.2">
      <c r="A25" s="69" t="s">
        <v>8</v>
      </c>
      <c r="B25" s="112"/>
      <c r="C25" s="113"/>
      <c r="D25" s="113"/>
      <c r="E25" s="113"/>
      <c r="F25" s="88" t="s">
        <v>125</v>
      </c>
      <c r="G25" s="113"/>
      <c r="H25" s="114"/>
      <c r="I25" s="114"/>
      <c r="J25" s="114"/>
      <c r="K25" s="80"/>
      <c r="L25" s="79"/>
      <c r="M25" s="71"/>
    </row>
    <row r="26" spans="1:13" s="69" customFormat="1" ht="20.399999999999999" x14ac:dyDescent="0.2">
      <c r="A26" s="69" t="s">
        <v>119</v>
      </c>
      <c r="B26" s="109">
        <v>4</v>
      </c>
      <c r="C26" s="110" t="s">
        <v>132</v>
      </c>
      <c r="D26" s="110"/>
      <c r="E26" s="110" t="s">
        <v>121</v>
      </c>
      <c r="F26" s="88" t="s">
        <v>133</v>
      </c>
      <c r="G26" s="110" t="s">
        <v>123</v>
      </c>
      <c r="H26" s="111">
        <v>701.73</v>
      </c>
      <c r="I26" s="111"/>
      <c r="J26" s="111" t="str">
        <f>IF(ISNUMBER(I26),ROUND(H26*I26,3),"")</f>
        <v/>
      </c>
      <c r="K26" s="81"/>
      <c r="L26" s="78">
        <f>ROUND(H26*K26,2)</f>
        <v>0</v>
      </c>
      <c r="M26" s="71"/>
    </row>
    <row r="27" spans="1:13" s="69" customFormat="1" ht="11.25" x14ac:dyDescent="0.2">
      <c r="A27" s="69" t="s">
        <v>5</v>
      </c>
      <c r="B27" s="112"/>
      <c r="C27" s="113"/>
      <c r="D27" s="113"/>
      <c r="E27" s="113"/>
      <c r="F27" s="88"/>
      <c r="G27" s="113"/>
      <c r="H27" s="114"/>
      <c r="I27" s="114"/>
      <c r="J27" s="114"/>
      <c r="K27" s="80"/>
      <c r="L27" s="79"/>
      <c r="M27" s="71"/>
    </row>
    <row r="28" spans="1:13" s="69" customFormat="1" ht="11.25" x14ac:dyDescent="0.2">
      <c r="A28" s="69" t="s">
        <v>7</v>
      </c>
      <c r="B28" s="112"/>
      <c r="C28" s="113"/>
      <c r="D28" s="113"/>
      <c r="E28" s="113"/>
      <c r="F28" s="88" t="s">
        <v>134</v>
      </c>
      <c r="G28" s="113"/>
      <c r="H28" s="114"/>
      <c r="I28" s="114"/>
      <c r="J28" s="114"/>
      <c r="K28" s="80"/>
      <c r="L28" s="79"/>
      <c r="M28" s="71"/>
    </row>
    <row r="29" spans="1:13" s="69" customFormat="1" x14ac:dyDescent="0.2">
      <c r="A29" s="69" t="s">
        <v>8</v>
      </c>
      <c r="B29" s="112"/>
      <c r="C29" s="113"/>
      <c r="D29" s="113"/>
      <c r="E29" s="113"/>
      <c r="F29" s="88" t="s">
        <v>125</v>
      </c>
      <c r="G29" s="113"/>
      <c r="H29" s="114"/>
      <c r="I29" s="114"/>
      <c r="J29" s="114"/>
      <c r="K29" s="80"/>
      <c r="L29" s="79"/>
      <c r="M29" s="71"/>
    </row>
    <row r="30" spans="1:13" s="69" customFormat="1" x14ac:dyDescent="0.2">
      <c r="A30" s="69" t="s">
        <v>119</v>
      </c>
      <c r="B30" s="109">
        <v>5</v>
      </c>
      <c r="C30" s="110" t="s">
        <v>135</v>
      </c>
      <c r="D30" s="110"/>
      <c r="E30" s="110" t="s">
        <v>121</v>
      </c>
      <c r="F30" s="88" t="s">
        <v>136</v>
      </c>
      <c r="G30" s="110" t="s">
        <v>123</v>
      </c>
      <c r="H30" s="111">
        <v>332.24</v>
      </c>
      <c r="I30" s="111"/>
      <c r="J30" s="111" t="str">
        <f>IF(ISNUMBER(I30),ROUND(H30*I30,3),"")</f>
        <v/>
      </c>
      <c r="K30" s="81"/>
      <c r="L30" s="78">
        <f>ROUND(H30*K30,2)</f>
        <v>0</v>
      </c>
      <c r="M30" s="71"/>
    </row>
    <row r="31" spans="1:13" s="69" customFormat="1" ht="11.25" x14ac:dyDescent="0.2">
      <c r="A31" s="70" t="s">
        <v>5</v>
      </c>
      <c r="B31" s="112"/>
      <c r="C31" s="113"/>
      <c r="D31" s="113"/>
      <c r="E31" s="113"/>
      <c r="F31" s="88"/>
      <c r="G31" s="115"/>
      <c r="H31" s="114"/>
      <c r="I31" s="114"/>
      <c r="J31" s="114"/>
      <c r="K31" s="80"/>
      <c r="L31" s="79"/>
    </row>
    <row r="32" spans="1:13" s="69" customFormat="1" ht="11.25" x14ac:dyDescent="0.2">
      <c r="A32" s="70" t="s">
        <v>7</v>
      </c>
      <c r="B32" s="112"/>
      <c r="C32" s="113"/>
      <c r="D32" s="113"/>
      <c r="E32" s="113"/>
      <c r="F32" s="88" t="s">
        <v>137</v>
      </c>
      <c r="G32" s="115"/>
      <c r="H32" s="114"/>
      <c r="I32" s="114"/>
      <c r="J32" s="114"/>
      <c r="K32" s="80"/>
      <c r="L32" s="79"/>
    </row>
    <row r="33" spans="1:13" s="69" customFormat="1" x14ac:dyDescent="0.2">
      <c r="A33" s="70" t="s">
        <v>8</v>
      </c>
      <c r="B33" s="112"/>
      <c r="C33" s="113"/>
      <c r="D33" s="113"/>
      <c r="E33" s="113"/>
      <c r="F33" s="88" t="s">
        <v>125</v>
      </c>
      <c r="G33" s="115"/>
      <c r="H33" s="114"/>
      <c r="I33" s="114"/>
      <c r="J33" s="114"/>
      <c r="K33" s="80"/>
      <c r="L33" s="79"/>
    </row>
    <row r="34" spans="1:13" s="69" customFormat="1" ht="20.399999999999999" x14ac:dyDescent="0.2">
      <c r="A34" s="70" t="s">
        <v>119</v>
      </c>
      <c r="B34" s="109">
        <v>6</v>
      </c>
      <c r="C34" s="110" t="s">
        <v>138</v>
      </c>
      <c r="D34" s="110"/>
      <c r="E34" s="110" t="s">
        <v>139</v>
      </c>
      <c r="F34" s="88" t="s">
        <v>140</v>
      </c>
      <c r="G34" s="116" t="s">
        <v>123</v>
      </c>
      <c r="H34" s="111">
        <v>1.375</v>
      </c>
      <c r="I34" s="111"/>
      <c r="J34" s="111" t="str">
        <f>IF(ISNUMBER(I34),ROUND(H34*I34,3),"")</f>
        <v/>
      </c>
      <c r="K34" s="81"/>
      <c r="L34" s="78">
        <f>ROUND(H34*K34,2)</f>
        <v>0</v>
      </c>
    </row>
    <row r="35" spans="1:13" s="69" customFormat="1" ht="11.25" x14ac:dyDescent="0.2">
      <c r="A35" s="70" t="s">
        <v>5</v>
      </c>
      <c r="B35" s="112"/>
      <c r="C35" s="113"/>
      <c r="D35" s="113"/>
      <c r="E35" s="113"/>
      <c r="F35" s="88"/>
      <c r="G35" s="115"/>
      <c r="H35" s="114"/>
      <c r="I35" s="114"/>
      <c r="J35" s="114"/>
      <c r="K35" s="80"/>
      <c r="L35" s="79"/>
    </row>
    <row r="36" spans="1:13" s="69" customFormat="1" ht="11.25" x14ac:dyDescent="0.2">
      <c r="A36" s="70" t="s">
        <v>7</v>
      </c>
      <c r="B36" s="112"/>
      <c r="C36" s="113"/>
      <c r="D36" s="113"/>
      <c r="E36" s="113"/>
      <c r="F36" s="88" t="s">
        <v>141</v>
      </c>
      <c r="G36" s="115"/>
      <c r="H36" s="114"/>
      <c r="I36" s="114"/>
      <c r="J36" s="114"/>
      <c r="K36" s="80"/>
      <c r="L36" s="79"/>
    </row>
    <row r="37" spans="1:13" s="69" customFormat="1" x14ac:dyDescent="0.2">
      <c r="A37" s="70" t="s">
        <v>8</v>
      </c>
      <c r="B37" s="112"/>
      <c r="C37" s="113"/>
      <c r="D37" s="113"/>
      <c r="E37" s="113"/>
      <c r="F37" s="88" t="s">
        <v>125</v>
      </c>
      <c r="G37" s="115"/>
      <c r="H37" s="114"/>
      <c r="I37" s="114"/>
      <c r="J37" s="114"/>
      <c r="K37" s="80"/>
      <c r="L37" s="79"/>
    </row>
    <row r="38" spans="1:13" s="161" customFormat="1" x14ac:dyDescent="0.2">
      <c r="A38" s="161" t="s">
        <v>119</v>
      </c>
      <c r="B38" s="154">
        <v>101</v>
      </c>
      <c r="C38" s="155" t="s">
        <v>423</v>
      </c>
      <c r="D38" s="155"/>
      <c r="E38" s="155" t="s">
        <v>121</v>
      </c>
      <c r="F38" s="156" t="s">
        <v>424</v>
      </c>
      <c r="G38" s="155" t="s">
        <v>123</v>
      </c>
      <c r="H38" s="158">
        <f>(3075.06+2767.2)*1.9</f>
        <v>11100.294</v>
      </c>
      <c r="I38" s="158"/>
      <c r="J38" s="158" t="str">
        <f>IF(ISNUMBER(I38),ROUND(H38*I38,3),"")</f>
        <v/>
      </c>
      <c r="K38" s="159"/>
      <c r="L38" s="160">
        <f>ROUND(H38*K38,2)</f>
        <v>0</v>
      </c>
      <c r="M38" s="208"/>
    </row>
    <row r="39" spans="1:13" s="69" customFormat="1" x14ac:dyDescent="0.2">
      <c r="A39" s="70" t="s">
        <v>5</v>
      </c>
      <c r="B39" s="112"/>
      <c r="C39" s="113"/>
      <c r="D39" s="113"/>
      <c r="E39" s="113"/>
      <c r="F39" s="88"/>
      <c r="G39" s="115"/>
      <c r="H39" s="114"/>
      <c r="I39" s="114"/>
      <c r="J39" s="114"/>
      <c r="K39" s="80"/>
      <c r="L39" s="79"/>
    </row>
    <row r="40" spans="1:13" s="69" customFormat="1" x14ac:dyDescent="0.2">
      <c r="A40" s="70" t="s">
        <v>7</v>
      </c>
      <c r="B40" s="112"/>
      <c r="C40" s="113"/>
      <c r="D40" s="113"/>
      <c r="E40" s="113"/>
      <c r="F40" s="88" t="s">
        <v>425</v>
      </c>
      <c r="G40" s="115"/>
      <c r="H40" s="114"/>
      <c r="I40" s="114"/>
      <c r="J40" s="114"/>
      <c r="K40" s="80"/>
      <c r="L40" s="79"/>
    </row>
    <row r="41" spans="1:13" s="69" customFormat="1" x14ac:dyDescent="0.2">
      <c r="A41" s="70" t="s">
        <v>8</v>
      </c>
      <c r="B41" s="112"/>
      <c r="C41" s="113"/>
      <c r="D41" s="113"/>
      <c r="E41" s="113"/>
      <c r="F41" s="88" t="s">
        <v>125</v>
      </c>
      <c r="G41" s="115"/>
      <c r="H41" s="114"/>
      <c r="I41" s="114"/>
      <c r="J41" s="114"/>
      <c r="K41" s="80"/>
      <c r="L41" s="79"/>
    </row>
    <row r="42" spans="1:13" s="69" customFormat="1" x14ac:dyDescent="0.2">
      <c r="A42" s="70"/>
      <c r="B42" s="117"/>
      <c r="C42" s="118"/>
      <c r="D42" s="118"/>
      <c r="E42" s="118"/>
      <c r="F42" s="118"/>
      <c r="G42" s="119"/>
      <c r="H42" s="120"/>
      <c r="I42" s="120"/>
      <c r="J42" s="120"/>
      <c r="K42" s="82"/>
      <c r="L42" s="83"/>
    </row>
    <row r="43" spans="1:13" s="69" customFormat="1" ht="20.399999999999999" x14ac:dyDescent="0.2">
      <c r="A43" s="70" t="s">
        <v>102</v>
      </c>
      <c r="B43" s="121"/>
      <c r="C43" s="122" t="s">
        <v>413</v>
      </c>
      <c r="D43" s="122"/>
      <c r="E43" s="122"/>
      <c r="F43" s="122" t="s">
        <v>118</v>
      </c>
      <c r="G43" s="123"/>
      <c r="H43" s="124"/>
      <c r="I43" s="124"/>
      <c r="J43" s="124">
        <f>SUBTOTAL(9,J14:J42)</f>
        <v>0</v>
      </c>
      <c r="K43" s="86"/>
      <c r="L43" s="87">
        <f>SUBTOTAL(9,L14:L42)</f>
        <v>0</v>
      </c>
    </row>
    <row r="44" spans="1:13" s="69" customFormat="1" ht="10.8"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142</v>
      </c>
      <c r="D45" s="107"/>
      <c r="E45" s="107"/>
      <c r="F45" s="107" t="s">
        <v>143</v>
      </c>
      <c r="G45" s="130"/>
      <c r="H45" s="108"/>
      <c r="I45" s="108"/>
      <c r="J45" s="108"/>
      <c r="K45" s="84"/>
      <c r="L45" s="85"/>
    </row>
    <row r="46" spans="1:13" s="69" customFormat="1" ht="11.25" x14ac:dyDescent="0.2">
      <c r="A46" s="153"/>
      <c r="B46" s="154"/>
      <c r="C46" s="155"/>
      <c r="D46" s="155"/>
      <c r="E46" s="155"/>
      <c r="F46" s="156"/>
      <c r="G46" s="157"/>
      <c r="H46" s="158"/>
      <c r="I46" s="158"/>
      <c r="J46" s="158"/>
      <c r="K46" s="159"/>
      <c r="L46" s="160"/>
      <c r="M46" s="161"/>
    </row>
    <row r="47" spans="1:13" s="69" customFormat="1" ht="11.25" x14ac:dyDescent="0.2">
      <c r="A47" s="153"/>
      <c r="B47" s="162"/>
      <c r="C47" s="163"/>
      <c r="D47" s="163"/>
      <c r="E47" s="163"/>
      <c r="F47" s="156"/>
      <c r="G47" s="164"/>
      <c r="H47" s="165"/>
      <c r="I47" s="165"/>
      <c r="J47" s="165"/>
      <c r="K47" s="166"/>
      <c r="L47" s="167"/>
      <c r="M47" s="161"/>
    </row>
    <row r="48" spans="1:13" s="69" customFormat="1" ht="11.25" x14ac:dyDescent="0.2">
      <c r="A48" s="153"/>
      <c r="B48" s="162"/>
      <c r="C48" s="163"/>
      <c r="D48" s="163"/>
      <c r="E48" s="163"/>
      <c r="F48" s="156"/>
      <c r="G48" s="164"/>
      <c r="H48" s="165"/>
      <c r="I48" s="165"/>
      <c r="J48" s="165"/>
      <c r="K48" s="166"/>
      <c r="L48" s="167"/>
      <c r="M48" s="161"/>
    </row>
    <row r="49" spans="1:13" s="69" customFormat="1" ht="11.25" x14ac:dyDescent="0.2">
      <c r="A49" s="153"/>
      <c r="B49" s="162"/>
      <c r="C49" s="163"/>
      <c r="D49" s="163"/>
      <c r="E49" s="163"/>
      <c r="F49" s="156"/>
      <c r="G49" s="164"/>
      <c r="H49" s="165"/>
      <c r="I49" s="165"/>
      <c r="J49" s="165"/>
      <c r="K49" s="166"/>
      <c r="L49" s="167"/>
      <c r="M49" s="161"/>
    </row>
    <row r="50" spans="1:13" s="69" customFormat="1" ht="11.25" x14ac:dyDescent="0.2">
      <c r="A50" s="153"/>
      <c r="B50" s="154"/>
      <c r="C50" s="155"/>
      <c r="D50" s="155"/>
      <c r="E50" s="155"/>
      <c r="F50" s="156"/>
      <c r="G50" s="157"/>
      <c r="H50" s="158"/>
      <c r="I50" s="158"/>
      <c r="J50" s="158"/>
      <c r="K50" s="159"/>
      <c r="L50" s="160"/>
      <c r="M50" s="161"/>
    </row>
    <row r="51" spans="1:13" s="69" customFormat="1" ht="11.25" x14ac:dyDescent="0.2">
      <c r="A51" s="153"/>
      <c r="B51" s="162"/>
      <c r="C51" s="163"/>
      <c r="D51" s="163"/>
      <c r="E51" s="163"/>
      <c r="F51" s="156"/>
      <c r="G51" s="164"/>
      <c r="H51" s="165"/>
      <c r="I51" s="165"/>
      <c r="J51" s="165"/>
      <c r="K51" s="166"/>
      <c r="L51" s="167"/>
      <c r="M51" s="161"/>
    </row>
    <row r="52" spans="1:13" s="69" customFormat="1" ht="11.25" x14ac:dyDescent="0.2">
      <c r="A52" s="153"/>
      <c r="B52" s="162"/>
      <c r="C52" s="163"/>
      <c r="D52" s="163"/>
      <c r="E52" s="163"/>
      <c r="F52" s="156"/>
      <c r="G52" s="164"/>
      <c r="H52" s="165"/>
      <c r="I52" s="165"/>
      <c r="J52" s="165"/>
      <c r="K52" s="166"/>
      <c r="L52" s="167"/>
      <c r="M52" s="161"/>
    </row>
    <row r="53" spans="1:13" s="69" customFormat="1" ht="11.25" x14ac:dyDescent="0.2">
      <c r="A53" s="153"/>
      <c r="B53" s="162"/>
      <c r="C53" s="163"/>
      <c r="D53" s="163"/>
      <c r="E53" s="163"/>
      <c r="F53" s="156"/>
      <c r="G53" s="164"/>
      <c r="H53" s="165"/>
      <c r="I53" s="165"/>
      <c r="J53" s="165"/>
      <c r="K53" s="166"/>
      <c r="L53" s="167"/>
      <c r="M53" s="161"/>
    </row>
    <row r="54" spans="1:13" ht="11.25" x14ac:dyDescent="0.2">
      <c r="A54" s="153"/>
      <c r="B54" s="154"/>
      <c r="C54" s="155"/>
      <c r="D54" s="155"/>
      <c r="E54" s="155"/>
      <c r="F54" s="156"/>
      <c r="G54" s="157"/>
      <c r="H54" s="158"/>
      <c r="I54" s="158"/>
      <c r="J54" s="158"/>
      <c r="K54" s="159"/>
      <c r="L54" s="160"/>
      <c r="M54" s="168"/>
    </row>
    <row r="55" spans="1:13" ht="11.25" x14ac:dyDescent="0.2">
      <c r="A55" s="153"/>
      <c r="B55" s="162"/>
      <c r="C55" s="163"/>
      <c r="D55" s="163"/>
      <c r="E55" s="163"/>
      <c r="F55" s="156"/>
      <c r="G55" s="164"/>
      <c r="H55" s="165"/>
      <c r="I55" s="165"/>
      <c r="J55" s="165"/>
      <c r="K55" s="166"/>
      <c r="L55" s="167"/>
      <c r="M55" s="168"/>
    </row>
    <row r="56" spans="1:13" ht="11.25" x14ac:dyDescent="0.2">
      <c r="A56" s="153"/>
      <c r="B56" s="162"/>
      <c r="C56" s="163"/>
      <c r="D56" s="163"/>
      <c r="E56" s="163"/>
      <c r="F56" s="156"/>
      <c r="G56" s="164"/>
      <c r="H56" s="165"/>
      <c r="I56" s="165"/>
      <c r="J56" s="165"/>
      <c r="K56" s="166"/>
      <c r="L56" s="167"/>
      <c r="M56" s="168"/>
    </row>
    <row r="57" spans="1:13" ht="11.25" x14ac:dyDescent="0.2">
      <c r="A57" s="153"/>
      <c r="B57" s="162"/>
      <c r="C57" s="163"/>
      <c r="D57" s="163"/>
      <c r="E57" s="163"/>
      <c r="F57" s="156"/>
      <c r="G57" s="164"/>
      <c r="H57" s="165"/>
      <c r="I57" s="165"/>
      <c r="J57" s="165"/>
      <c r="K57" s="166"/>
      <c r="L57" s="167"/>
      <c r="M57" s="168"/>
    </row>
    <row r="58" spans="1:13" ht="11.25" x14ac:dyDescent="0.2">
      <c r="A58" s="153"/>
      <c r="B58" s="154"/>
      <c r="C58" s="155"/>
      <c r="D58" s="155"/>
      <c r="E58" s="155"/>
      <c r="F58" s="156"/>
      <c r="G58" s="157"/>
      <c r="H58" s="158"/>
      <c r="I58" s="158"/>
      <c r="J58" s="158"/>
      <c r="K58" s="159"/>
      <c r="L58" s="160"/>
      <c r="M58" s="168"/>
    </row>
    <row r="59" spans="1:13" s="69" customFormat="1" ht="11.25" x14ac:dyDescent="0.2">
      <c r="A59" s="153"/>
      <c r="B59" s="162"/>
      <c r="C59" s="163"/>
      <c r="D59" s="163"/>
      <c r="E59" s="163"/>
      <c r="F59" s="156"/>
      <c r="G59" s="164"/>
      <c r="H59" s="165"/>
      <c r="I59" s="165"/>
      <c r="J59" s="165"/>
      <c r="K59" s="166"/>
      <c r="L59" s="167"/>
      <c r="M59" s="161"/>
    </row>
    <row r="60" spans="1:13" s="69" customFormat="1" ht="11.25" x14ac:dyDescent="0.2">
      <c r="A60" s="153"/>
      <c r="B60" s="162"/>
      <c r="C60" s="163"/>
      <c r="D60" s="163"/>
      <c r="E60" s="163"/>
      <c r="F60" s="156"/>
      <c r="G60" s="164"/>
      <c r="H60" s="165"/>
      <c r="I60" s="165"/>
      <c r="J60" s="165"/>
      <c r="K60" s="166"/>
      <c r="L60" s="167"/>
      <c r="M60" s="161"/>
    </row>
    <row r="61" spans="1:13" s="69" customFormat="1" ht="11.25" x14ac:dyDescent="0.2">
      <c r="A61" s="153"/>
      <c r="B61" s="162"/>
      <c r="C61" s="163"/>
      <c r="D61" s="163"/>
      <c r="E61" s="163"/>
      <c r="F61" s="156"/>
      <c r="G61" s="164"/>
      <c r="H61" s="165"/>
      <c r="I61" s="165"/>
      <c r="J61" s="165"/>
      <c r="K61" s="166"/>
      <c r="L61" s="167"/>
      <c r="M61" s="161"/>
    </row>
    <row r="62" spans="1:13" s="69" customFormat="1" ht="20.399999999999999" x14ac:dyDescent="0.2">
      <c r="A62" s="70" t="s">
        <v>119</v>
      </c>
      <c r="B62" s="109">
        <v>301</v>
      </c>
      <c r="C62" s="110" t="s">
        <v>146</v>
      </c>
      <c r="D62" s="110"/>
      <c r="E62" s="110" t="s">
        <v>144</v>
      </c>
      <c r="F62" s="88" t="s">
        <v>147</v>
      </c>
      <c r="G62" s="116" t="s">
        <v>148</v>
      </c>
      <c r="H62" s="111">
        <v>769514.55</v>
      </c>
      <c r="I62" s="111"/>
      <c r="J62" s="111" t="str">
        <f>IF(ISNUMBER(I62),ROUND(H62*I62,3),"")</f>
        <v/>
      </c>
      <c r="K62" s="81"/>
      <c r="L62" s="78">
        <f>ROUND(H62*K62,2)</f>
        <v>0</v>
      </c>
    </row>
    <row r="63" spans="1:13" s="69" customFormat="1" x14ac:dyDescent="0.2">
      <c r="A63" s="70" t="s">
        <v>5</v>
      </c>
      <c r="B63" s="112"/>
      <c r="C63" s="113"/>
      <c r="D63" s="113"/>
      <c r="E63" s="113"/>
      <c r="F63" s="88" t="s">
        <v>149</v>
      </c>
      <c r="G63" s="115"/>
      <c r="H63" s="114"/>
      <c r="I63" s="114"/>
      <c r="J63" s="114"/>
      <c r="K63" s="80"/>
      <c r="L63" s="79"/>
    </row>
    <row r="64" spans="1:13" s="69" customFormat="1" ht="40.799999999999997" x14ac:dyDescent="0.2">
      <c r="A64" s="70" t="s">
        <v>7</v>
      </c>
      <c r="B64" s="112"/>
      <c r="C64" s="113"/>
      <c r="D64" s="113"/>
      <c r="E64" s="113"/>
      <c r="F64" s="88" t="s">
        <v>150</v>
      </c>
      <c r="G64" s="115"/>
      <c r="H64" s="114"/>
      <c r="I64" s="114"/>
      <c r="J64" s="114"/>
      <c r="K64" s="80"/>
      <c r="L64" s="79"/>
    </row>
    <row r="65" spans="1:12" s="69" customFormat="1" ht="91.8" x14ac:dyDescent="0.2">
      <c r="A65" s="70" t="s">
        <v>8</v>
      </c>
      <c r="B65" s="112"/>
      <c r="C65" s="113"/>
      <c r="D65" s="113"/>
      <c r="E65" s="113"/>
      <c r="F65" s="88" t="s">
        <v>151</v>
      </c>
      <c r="G65" s="115"/>
      <c r="H65" s="114"/>
      <c r="I65" s="114"/>
      <c r="J65" s="114"/>
      <c r="K65" s="80"/>
      <c r="L65" s="79"/>
    </row>
    <row r="66" spans="1:12" s="69" customFormat="1" ht="20.399999999999999" x14ac:dyDescent="0.2">
      <c r="A66" s="70" t="s">
        <v>119</v>
      </c>
      <c r="B66" s="109">
        <v>302</v>
      </c>
      <c r="C66" s="110" t="s">
        <v>152</v>
      </c>
      <c r="D66" s="110"/>
      <c r="E66" s="110" t="s">
        <v>144</v>
      </c>
      <c r="F66" s="88" t="s">
        <v>153</v>
      </c>
      <c r="G66" s="116" t="s">
        <v>148</v>
      </c>
      <c r="H66" s="111">
        <v>61535.25</v>
      </c>
      <c r="I66" s="111"/>
      <c r="J66" s="111" t="str">
        <f>IF(ISNUMBER(I66),ROUND(H66*I66,3),"")</f>
        <v/>
      </c>
      <c r="K66" s="81"/>
      <c r="L66" s="78">
        <f>ROUND(H66*K66,2)</f>
        <v>0</v>
      </c>
    </row>
    <row r="67" spans="1:12" s="69" customFormat="1" x14ac:dyDescent="0.2">
      <c r="A67" s="70" t="s">
        <v>5</v>
      </c>
      <c r="B67" s="112"/>
      <c r="C67" s="113"/>
      <c r="D67" s="113"/>
      <c r="E67" s="113"/>
      <c r="F67" s="88" t="s">
        <v>149</v>
      </c>
      <c r="G67" s="115"/>
      <c r="H67" s="114"/>
      <c r="I67" s="114"/>
      <c r="J67" s="114"/>
      <c r="K67" s="80"/>
      <c r="L67" s="79"/>
    </row>
    <row r="68" spans="1:12" s="69" customFormat="1" ht="20.399999999999999" x14ac:dyDescent="0.2">
      <c r="A68" s="70" t="s">
        <v>7</v>
      </c>
      <c r="B68" s="112"/>
      <c r="C68" s="113"/>
      <c r="D68" s="113"/>
      <c r="E68" s="113"/>
      <c r="F68" s="88" t="s">
        <v>154</v>
      </c>
      <c r="G68" s="115"/>
      <c r="H68" s="114"/>
      <c r="I68" s="114"/>
      <c r="J68" s="114"/>
      <c r="K68" s="80"/>
      <c r="L68" s="79"/>
    </row>
    <row r="69" spans="1:12" s="69" customFormat="1" ht="91.8" x14ac:dyDescent="0.2">
      <c r="A69" s="70" t="s">
        <v>8</v>
      </c>
      <c r="B69" s="112"/>
      <c r="C69" s="113"/>
      <c r="D69" s="113"/>
      <c r="E69" s="113"/>
      <c r="F69" s="88" t="s">
        <v>151</v>
      </c>
      <c r="G69" s="115"/>
      <c r="H69" s="114"/>
      <c r="I69" s="114"/>
      <c r="J69" s="114"/>
      <c r="K69" s="80"/>
      <c r="L69" s="79"/>
    </row>
    <row r="70" spans="1:12" s="69" customFormat="1" ht="20.399999999999999" x14ac:dyDescent="0.2">
      <c r="A70" s="70" t="s">
        <v>119</v>
      </c>
      <c r="B70" s="109">
        <v>303</v>
      </c>
      <c r="C70" s="110" t="s">
        <v>155</v>
      </c>
      <c r="D70" s="110"/>
      <c r="E70" s="110" t="s">
        <v>144</v>
      </c>
      <c r="F70" s="88" t="s">
        <v>156</v>
      </c>
      <c r="G70" s="116" t="s">
        <v>148</v>
      </c>
      <c r="H70" s="111">
        <v>8444.0939999999991</v>
      </c>
      <c r="I70" s="111"/>
      <c r="J70" s="111" t="str">
        <f>IF(ISNUMBER(I70),ROUND(H70*I70,3),"")</f>
        <v/>
      </c>
      <c r="K70" s="81"/>
      <c r="L70" s="78">
        <f>ROUND(H70*K70,2)</f>
        <v>0</v>
      </c>
    </row>
    <row r="71" spans="1:12" s="69" customFormat="1" x14ac:dyDescent="0.2">
      <c r="A71" s="70" t="s">
        <v>5</v>
      </c>
      <c r="B71" s="112"/>
      <c r="C71" s="113"/>
      <c r="D71" s="113"/>
      <c r="E71" s="113"/>
      <c r="F71" s="88" t="s">
        <v>149</v>
      </c>
      <c r="G71" s="115"/>
      <c r="H71" s="114"/>
      <c r="I71" s="114"/>
      <c r="J71" s="114"/>
      <c r="K71" s="80"/>
      <c r="L71" s="79"/>
    </row>
    <row r="72" spans="1:12" s="69" customFormat="1" ht="20.399999999999999" x14ac:dyDescent="0.2">
      <c r="A72" s="70" t="s">
        <v>7</v>
      </c>
      <c r="B72" s="112"/>
      <c r="C72" s="113"/>
      <c r="D72" s="113"/>
      <c r="E72" s="113"/>
      <c r="F72" s="88" t="s">
        <v>157</v>
      </c>
      <c r="G72" s="115"/>
      <c r="H72" s="114"/>
      <c r="I72" s="114"/>
      <c r="J72" s="114"/>
      <c r="K72" s="80"/>
      <c r="L72" s="79"/>
    </row>
    <row r="73" spans="1:12" ht="91.8" x14ac:dyDescent="0.2">
      <c r="A73" s="1" t="s">
        <v>8</v>
      </c>
      <c r="B73" s="112"/>
      <c r="C73" s="113"/>
      <c r="D73" s="113"/>
      <c r="E73" s="113"/>
      <c r="F73" s="88" t="s">
        <v>151</v>
      </c>
      <c r="G73" s="115"/>
      <c r="H73" s="114"/>
      <c r="I73" s="114"/>
      <c r="J73" s="114"/>
      <c r="K73" s="80"/>
      <c r="L73" s="79"/>
    </row>
    <row r="74" spans="1:12" ht="20.399999999999999" x14ac:dyDescent="0.2">
      <c r="A74" s="1" t="s">
        <v>119</v>
      </c>
      <c r="B74" s="109">
        <v>304</v>
      </c>
      <c r="C74" s="110" t="s">
        <v>158</v>
      </c>
      <c r="D74" s="110"/>
      <c r="E74" s="110" t="s">
        <v>144</v>
      </c>
      <c r="F74" s="88" t="s">
        <v>159</v>
      </c>
      <c r="G74" s="116" t="s">
        <v>148</v>
      </c>
      <c r="H74" s="111">
        <v>26525.855</v>
      </c>
      <c r="I74" s="111"/>
      <c r="J74" s="111" t="str">
        <f>IF(ISNUMBER(I74),ROUND(H74*I74,3),"")</f>
        <v/>
      </c>
      <c r="K74" s="81"/>
      <c r="L74" s="78">
        <f>ROUND(H74*K74,2)</f>
        <v>0</v>
      </c>
    </row>
    <row r="75" spans="1:12" x14ac:dyDescent="0.2">
      <c r="A75" s="1" t="s">
        <v>5</v>
      </c>
      <c r="B75" s="112"/>
      <c r="C75" s="113"/>
      <c r="D75" s="113"/>
      <c r="E75" s="113"/>
      <c r="F75" s="88" t="s">
        <v>149</v>
      </c>
      <c r="G75" s="115"/>
      <c r="H75" s="114"/>
      <c r="I75" s="114"/>
      <c r="J75" s="114"/>
      <c r="K75" s="80"/>
      <c r="L75" s="79"/>
    </row>
    <row r="76" spans="1:12" ht="20.399999999999999" x14ac:dyDescent="0.2">
      <c r="A76" s="1" t="s">
        <v>7</v>
      </c>
      <c r="B76" s="112"/>
      <c r="C76" s="113"/>
      <c r="D76" s="113"/>
      <c r="E76" s="113"/>
      <c r="F76" s="88" t="s">
        <v>160</v>
      </c>
      <c r="G76" s="115"/>
      <c r="H76" s="114"/>
      <c r="I76" s="114"/>
      <c r="J76" s="114"/>
      <c r="K76" s="80"/>
      <c r="L76" s="79"/>
    </row>
    <row r="77" spans="1:12" ht="91.8" x14ac:dyDescent="0.2">
      <c r="A77" s="1" t="s">
        <v>8</v>
      </c>
      <c r="B77" s="112"/>
      <c r="C77" s="113"/>
      <c r="D77" s="113"/>
      <c r="E77" s="113"/>
      <c r="F77" s="88" t="s">
        <v>151</v>
      </c>
      <c r="G77" s="115"/>
      <c r="H77" s="114"/>
      <c r="I77" s="114"/>
      <c r="J77" s="114"/>
      <c r="K77" s="80"/>
      <c r="L77" s="79"/>
    </row>
    <row r="78" spans="1:12" x14ac:dyDescent="0.2">
      <c r="A78" s="1"/>
      <c r="B78" s="117"/>
      <c r="C78" s="118"/>
      <c r="D78" s="118"/>
      <c r="E78" s="118"/>
      <c r="F78" s="118"/>
      <c r="G78" s="119"/>
      <c r="H78" s="120"/>
      <c r="I78" s="120"/>
      <c r="J78" s="120"/>
      <c r="K78" s="82"/>
      <c r="L78" s="83"/>
    </row>
    <row r="79" spans="1:12" x14ac:dyDescent="0.2">
      <c r="A79" s="1" t="s">
        <v>102</v>
      </c>
      <c r="B79" s="121"/>
      <c r="C79" s="122" t="s">
        <v>414</v>
      </c>
      <c r="D79" s="122"/>
      <c r="E79" s="122"/>
      <c r="F79" s="122" t="s">
        <v>143</v>
      </c>
      <c r="G79" s="123"/>
      <c r="H79" s="124"/>
      <c r="I79" s="124"/>
      <c r="J79" s="124">
        <f>SUBTOTAL(9,J46:J78)</f>
        <v>0</v>
      </c>
      <c r="K79" s="86"/>
      <c r="L79" s="87">
        <f>SUBTOTAL(9,L46:L78)</f>
        <v>0</v>
      </c>
    </row>
    <row r="80" spans="1:12" ht="10.8" thickBot="1" x14ac:dyDescent="0.25">
      <c r="A80" s="1"/>
      <c r="B80" s="125"/>
      <c r="C80" s="126"/>
      <c r="D80" s="126"/>
      <c r="E80" s="126"/>
      <c r="F80" s="126"/>
      <c r="G80" s="127"/>
      <c r="H80" s="128"/>
      <c r="I80" s="129"/>
      <c r="J80" s="128"/>
      <c r="K80" s="77"/>
      <c r="L80" s="77"/>
    </row>
    <row r="81" spans="1:12" x14ac:dyDescent="0.2">
      <c r="A81" s="1" t="s">
        <v>115</v>
      </c>
      <c r="B81" s="106" t="s">
        <v>116</v>
      </c>
      <c r="C81" s="107" t="s">
        <v>161</v>
      </c>
      <c r="D81" s="107"/>
      <c r="E81" s="107"/>
      <c r="F81" s="107" t="s">
        <v>162</v>
      </c>
      <c r="G81" s="130"/>
      <c r="H81" s="108"/>
      <c r="I81" s="108"/>
      <c r="J81" s="108"/>
      <c r="K81" s="84"/>
      <c r="L81" s="85"/>
    </row>
    <row r="82" spans="1:12" ht="20.399999999999999" x14ac:dyDescent="0.2">
      <c r="A82" s="1" t="s">
        <v>119</v>
      </c>
      <c r="B82" s="109">
        <v>7</v>
      </c>
      <c r="C82" s="110" t="s">
        <v>163</v>
      </c>
      <c r="D82" s="110"/>
      <c r="E82" s="110" t="s">
        <v>139</v>
      </c>
      <c r="F82" s="88" t="s">
        <v>164</v>
      </c>
      <c r="G82" s="116" t="s">
        <v>165</v>
      </c>
      <c r="H82" s="111">
        <v>14923</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166</v>
      </c>
      <c r="G84" s="115"/>
      <c r="H84" s="114"/>
      <c r="I84" s="114"/>
      <c r="J84" s="114"/>
      <c r="K84" s="80"/>
      <c r="L84" s="79"/>
    </row>
    <row r="85" spans="1:12" x14ac:dyDescent="0.2">
      <c r="A85" s="1" t="s">
        <v>8</v>
      </c>
      <c r="B85" s="112"/>
      <c r="C85" s="113"/>
      <c r="D85" s="113"/>
      <c r="E85" s="113"/>
      <c r="F85" s="88" t="s">
        <v>125</v>
      </c>
      <c r="G85" s="115"/>
      <c r="H85" s="114"/>
      <c r="I85" s="114"/>
      <c r="J85" s="114"/>
      <c r="K85" s="80"/>
      <c r="L85" s="79"/>
    </row>
    <row r="86" spans="1:12" ht="20.399999999999999" x14ac:dyDescent="0.2">
      <c r="A86" s="1" t="s">
        <v>119</v>
      </c>
      <c r="B86" s="109">
        <v>8</v>
      </c>
      <c r="C86" s="110" t="s">
        <v>167</v>
      </c>
      <c r="D86" s="110"/>
      <c r="E86" s="110" t="s">
        <v>139</v>
      </c>
      <c r="F86" s="88" t="s">
        <v>168</v>
      </c>
      <c r="G86" s="116" t="s">
        <v>145</v>
      </c>
      <c r="H86" s="111">
        <v>20</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169</v>
      </c>
      <c r="G88" s="115"/>
      <c r="H88" s="114"/>
      <c r="I88" s="114"/>
      <c r="J88" s="114"/>
      <c r="K88" s="80"/>
      <c r="L88" s="79"/>
    </row>
    <row r="89" spans="1:12" x14ac:dyDescent="0.2">
      <c r="A89" s="1" t="s">
        <v>8</v>
      </c>
      <c r="B89" s="112"/>
      <c r="C89" s="113"/>
      <c r="D89" s="113"/>
      <c r="E89" s="113"/>
      <c r="F89" s="88" t="s">
        <v>125</v>
      </c>
      <c r="G89" s="115"/>
      <c r="H89" s="114"/>
      <c r="I89" s="114"/>
      <c r="J89" s="114"/>
      <c r="K89" s="80"/>
      <c r="L89" s="79"/>
    </row>
    <row r="90" spans="1:12" ht="20.399999999999999" x14ac:dyDescent="0.2">
      <c r="A90" s="1" t="s">
        <v>119</v>
      </c>
      <c r="B90" s="109">
        <v>9</v>
      </c>
      <c r="C90" s="110" t="s">
        <v>170</v>
      </c>
      <c r="D90" s="110"/>
      <c r="E90" s="110" t="s">
        <v>139</v>
      </c>
      <c r="F90" s="88" t="s">
        <v>171</v>
      </c>
      <c r="G90" s="116" t="s">
        <v>145</v>
      </c>
      <c r="H90" s="111">
        <v>250</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172</v>
      </c>
      <c r="G92" s="115"/>
      <c r="H92" s="114"/>
      <c r="I92" s="114"/>
      <c r="J92" s="114"/>
      <c r="K92" s="80"/>
      <c r="L92" s="79"/>
    </row>
    <row r="93" spans="1:12" x14ac:dyDescent="0.2">
      <c r="A93" s="1" t="s">
        <v>8</v>
      </c>
      <c r="B93" s="112"/>
      <c r="C93" s="113"/>
      <c r="D93" s="113"/>
      <c r="E93" s="113"/>
      <c r="F93" s="88" t="s">
        <v>125</v>
      </c>
      <c r="G93" s="115"/>
      <c r="H93" s="114"/>
      <c r="I93" s="114"/>
      <c r="J93" s="114"/>
      <c r="K93" s="80"/>
      <c r="L93" s="79"/>
    </row>
    <row r="94" spans="1:12" x14ac:dyDescent="0.2">
      <c r="A94" s="1"/>
      <c r="B94" s="117"/>
      <c r="C94" s="118"/>
      <c r="D94" s="118"/>
      <c r="E94" s="118"/>
      <c r="F94" s="118"/>
      <c r="G94" s="119"/>
      <c r="H94" s="120"/>
      <c r="I94" s="120"/>
      <c r="J94" s="120"/>
      <c r="K94" s="82"/>
      <c r="L94" s="83"/>
    </row>
    <row r="95" spans="1:12" x14ac:dyDescent="0.2">
      <c r="A95" s="1" t="s">
        <v>102</v>
      </c>
      <c r="B95" s="121"/>
      <c r="C95" s="122" t="s">
        <v>415</v>
      </c>
      <c r="D95" s="122"/>
      <c r="E95" s="122"/>
      <c r="F95" s="122" t="s">
        <v>162</v>
      </c>
      <c r="G95" s="123"/>
      <c r="H95" s="124"/>
      <c r="I95" s="124"/>
      <c r="J95" s="124">
        <f>SUBTOTAL(9,J82:J94)</f>
        <v>0</v>
      </c>
      <c r="K95" s="86"/>
      <c r="L95" s="87">
        <f>SUBTOTAL(9,L82:L94)</f>
        <v>0</v>
      </c>
    </row>
    <row r="96" spans="1:12" ht="10.8" thickBot="1" x14ac:dyDescent="0.25">
      <c r="A96" s="1"/>
      <c r="B96" s="125"/>
      <c r="C96" s="126"/>
      <c r="D96" s="126"/>
      <c r="E96" s="126"/>
      <c r="F96" s="126"/>
      <c r="G96" s="127"/>
      <c r="H96" s="128"/>
      <c r="I96" s="129"/>
      <c r="J96" s="128"/>
      <c r="K96" s="77"/>
      <c r="L96" s="77"/>
    </row>
    <row r="97" spans="1:12" x14ac:dyDescent="0.2">
      <c r="A97" s="1" t="s">
        <v>115</v>
      </c>
      <c r="B97" s="106" t="s">
        <v>116</v>
      </c>
      <c r="C97" s="107" t="s">
        <v>173</v>
      </c>
      <c r="D97" s="107"/>
      <c r="E97" s="107"/>
      <c r="F97" s="107" t="s">
        <v>174</v>
      </c>
      <c r="G97" s="130"/>
      <c r="H97" s="108"/>
      <c r="I97" s="108"/>
      <c r="J97" s="108"/>
      <c r="K97" s="84"/>
      <c r="L97" s="85"/>
    </row>
    <row r="98" spans="1:12" ht="20.399999999999999" x14ac:dyDescent="0.2">
      <c r="A98" s="1" t="s">
        <v>119</v>
      </c>
      <c r="B98" s="109">
        <v>10</v>
      </c>
      <c r="C98" s="110" t="s">
        <v>175</v>
      </c>
      <c r="D98" s="110"/>
      <c r="E98" s="110" t="s">
        <v>139</v>
      </c>
      <c r="F98" s="88" t="s">
        <v>176</v>
      </c>
      <c r="G98" s="116" t="s">
        <v>177</v>
      </c>
      <c r="H98" s="111">
        <v>325.13400000000001</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178</v>
      </c>
      <c r="G100" s="115"/>
      <c r="H100" s="114"/>
      <c r="I100" s="114"/>
      <c r="J100" s="114"/>
      <c r="K100" s="80"/>
      <c r="L100" s="79"/>
    </row>
    <row r="101" spans="1:12" x14ac:dyDescent="0.2">
      <c r="A101" s="1" t="s">
        <v>8</v>
      </c>
      <c r="B101" s="112"/>
      <c r="C101" s="113"/>
      <c r="D101" s="113"/>
      <c r="E101" s="113"/>
      <c r="F101" s="88" t="s">
        <v>125</v>
      </c>
      <c r="G101" s="115"/>
      <c r="H101" s="114"/>
      <c r="I101" s="114"/>
      <c r="J101" s="114"/>
      <c r="K101" s="80"/>
      <c r="L101" s="79"/>
    </row>
    <row r="102" spans="1:12" ht="20.399999999999999" x14ac:dyDescent="0.2">
      <c r="A102" s="1" t="s">
        <v>119</v>
      </c>
      <c r="B102" s="109">
        <v>11</v>
      </c>
      <c r="C102" s="110" t="s">
        <v>179</v>
      </c>
      <c r="D102" s="110"/>
      <c r="E102" s="110" t="s">
        <v>180</v>
      </c>
      <c r="F102" s="88" t="s">
        <v>181</v>
      </c>
      <c r="G102" s="116" t="s">
        <v>177</v>
      </c>
      <c r="H102" s="111">
        <v>1436.0709999999999</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ht="20.399999999999999" x14ac:dyDescent="0.2">
      <c r="A104" s="1" t="s">
        <v>7</v>
      </c>
      <c r="B104" s="112"/>
      <c r="C104" s="113"/>
      <c r="D104" s="113"/>
      <c r="E104" s="113"/>
      <c r="F104" s="88" t="s">
        <v>182</v>
      </c>
      <c r="G104" s="115"/>
      <c r="H104" s="114"/>
      <c r="I104" s="114"/>
      <c r="J104" s="114"/>
      <c r="K104" s="80"/>
      <c r="L104" s="79"/>
    </row>
    <row r="105" spans="1:12" ht="285.60000000000002" x14ac:dyDescent="0.2">
      <c r="A105" s="1" t="s">
        <v>8</v>
      </c>
      <c r="B105" s="112"/>
      <c r="C105" s="113"/>
      <c r="D105" s="113"/>
      <c r="E105" s="113"/>
      <c r="F105" s="88" t="s">
        <v>183</v>
      </c>
      <c r="G105" s="115"/>
      <c r="H105" s="114"/>
      <c r="I105" s="114"/>
      <c r="J105" s="114"/>
      <c r="K105" s="80"/>
      <c r="L105" s="79"/>
    </row>
    <row r="106" spans="1:12" ht="20.399999999999999" x14ac:dyDescent="0.2">
      <c r="A106" s="1" t="s">
        <v>119</v>
      </c>
      <c r="B106" s="109">
        <v>12</v>
      </c>
      <c r="C106" s="110" t="s">
        <v>184</v>
      </c>
      <c r="D106" s="110"/>
      <c r="E106" s="110" t="s">
        <v>139</v>
      </c>
      <c r="F106" s="88" t="s">
        <v>185</v>
      </c>
      <c r="G106" s="116" t="s">
        <v>177</v>
      </c>
      <c r="H106" s="111">
        <v>52.606000000000002</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ht="20.399999999999999" x14ac:dyDescent="0.2">
      <c r="A108" s="1" t="s">
        <v>7</v>
      </c>
      <c r="B108" s="112"/>
      <c r="C108" s="113"/>
      <c r="D108" s="113"/>
      <c r="E108" s="113"/>
      <c r="F108" s="88" t="s">
        <v>186</v>
      </c>
      <c r="G108" s="115"/>
      <c r="H108" s="114"/>
      <c r="I108" s="114"/>
      <c r="J108" s="114"/>
      <c r="K108" s="80"/>
      <c r="L108" s="79"/>
    </row>
    <row r="109" spans="1:12" x14ac:dyDescent="0.2">
      <c r="A109" s="1" t="s">
        <v>8</v>
      </c>
      <c r="B109" s="112"/>
      <c r="C109" s="113"/>
      <c r="D109" s="113"/>
      <c r="E109" s="113"/>
      <c r="F109" s="88" t="s">
        <v>125</v>
      </c>
      <c r="G109" s="115"/>
      <c r="H109" s="114"/>
      <c r="I109" s="114"/>
      <c r="J109" s="114"/>
      <c r="K109" s="80"/>
      <c r="L109" s="79"/>
    </row>
    <row r="110" spans="1:12" ht="20.399999999999999" x14ac:dyDescent="0.2">
      <c r="A110" s="1" t="s">
        <v>119</v>
      </c>
      <c r="B110" s="109">
        <v>13</v>
      </c>
      <c r="C110" s="110" t="s">
        <v>187</v>
      </c>
      <c r="D110" s="110"/>
      <c r="E110" s="110" t="s">
        <v>180</v>
      </c>
      <c r="F110" s="88" t="s">
        <v>188</v>
      </c>
      <c r="G110" s="116" t="s">
        <v>177</v>
      </c>
      <c r="H110" s="111">
        <v>2562.0639999999999</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ht="20.399999999999999" x14ac:dyDescent="0.2">
      <c r="A112" s="1" t="s">
        <v>7</v>
      </c>
      <c r="B112" s="112"/>
      <c r="C112" s="113"/>
      <c r="D112" s="113"/>
      <c r="E112" s="113"/>
      <c r="F112" s="88" t="s">
        <v>189</v>
      </c>
      <c r="G112" s="115"/>
      <c r="H112" s="114"/>
      <c r="I112" s="114"/>
      <c r="J112" s="114"/>
      <c r="K112" s="80"/>
      <c r="L112" s="79"/>
    </row>
    <row r="113" spans="1:12" ht="285.60000000000002" x14ac:dyDescent="0.2">
      <c r="A113" s="1" t="s">
        <v>8</v>
      </c>
      <c r="B113" s="112"/>
      <c r="C113" s="113"/>
      <c r="D113" s="113"/>
      <c r="E113" s="113"/>
      <c r="F113" s="88" t="s">
        <v>183</v>
      </c>
      <c r="G113" s="115"/>
      <c r="H113" s="114"/>
      <c r="I113" s="114"/>
      <c r="J113" s="114"/>
      <c r="K113" s="80"/>
      <c r="L113" s="79"/>
    </row>
    <row r="114" spans="1:12" ht="20.399999999999999" x14ac:dyDescent="0.2">
      <c r="A114" s="1" t="s">
        <v>119</v>
      </c>
      <c r="B114" s="109">
        <v>14</v>
      </c>
      <c r="C114" s="110" t="s">
        <v>190</v>
      </c>
      <c r="D114" s="110"/>
      <c r="E114" s="110" t="s">
        <v>180</v>
      </c>
      <c r="F114" s="88" t="s">
        <v>191</v>
      </c>
      <c r="G114" s="116" t="s">
        <v>177</v>
      </c>
      <c r="H114" s="111">
        <v>528.67399999999998</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ht="20.399999999999999" x14ac:dyDescent="0.2">
      <c r="A116" s="1" t="s">
        <v>7</v>
      </c>
      <c r="B116" s="112"/>
      <c r="C116" s="113"/>
      <c r="D116" s="113"/>
      <c r="E116" s="113"/>
      <c r="F116" s="88" t="s">
        <v>192</v>
      </c>
      <c r="G116" s="115"/>
      <c r="H116" s="114"/>
      <c r="I116" s="114"/>
      <c r="J116" s="114"/>
      <c r="K116" s="80"/>
      <c r="L116" s="79"/>
    </row>
    <row r="117" spans="1:12" ht="285.60000000000002" x14ac:dyDescent="0.2">
      <c r="A117" s="1" t="s">
        <v>8</v>
      </c>
      <c r="B117" s="112"/>
      <c r="C117" s="113"/>
      <c r="D117" s="113"/>
      <c r="E117" s="113"/>
      <c r="F117" s="88" t="s">
        <v>193</v>
      </c>
      <c r="G117" s="115"/>
      <c r="H117" s="114"/>
      <c r="I117" s="114"/>
      <c r="J117" s="114"/>
      <c r="K117" s="80"/>
      <c r="L117" s="79"/>
    </row>
    <row r="118" spans="1:12" ht="20.399999999999999" x14ac:dyDescent="0.2">
      <c r="A118" s="1" t="s">
        <v>119</v>
      </c>
      <c r="B118" s="109">
        <v>15</v>
      </c>
      <c r="C118" s="110" t="s">
        <v>194</v>
      </c>
      <c r="D118" s="110"/>
      <c r="E118" s="110" t="s">
        <v>139</v>
      </c>
      <c r="F118" s="88" t="s">
        <v>195</v>
      </c>
      <c r="G118" s="116" t="s">
        <v>177</v>
      </c>
      <c r="H118" s="111">
        <v>4432.9229999999998</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196</v>
      </c>
      <c r="G120" s="115"/>
      <c r="H120" s="114"/>
      <c r="I120" s="114"/>
      <c r="J120" s="114"/>
      <c r="K120" s="80"/>
      <c r="L120" s="79"/>
    </row>
    <row r="121" spans="1:12" x14ac:dyDescent="0.2">
      <c r="A121" s="1" t="s">
        <v>8</v>
      </c>
      <c r="B121" s="112"/>
      <c r="C121" s="113"/>
      <c r="D121" s="113"/>
      <c r="E121" s="113"/>
      <c r="F121" s="88" t="s">
        <v>125</v>
      </c>
      <c r="G121" s="115"/>
      <c r="H121" s="114"/>
      <c r="I121" s="114"/>
      <c r="J121" s="114"/>
      <c r="K121" s="80"/>
      <c r="L121" s="79"/>
    </row>
    <row r="122" spans="1:12" ht="20.399999999999999" x14ac:dyDescent="0.2">
      <c r="A122" s="1" t="s">
        <v>119</v>
      </c>
      <c r="B122" s="109">
        <v>16</v>
      </c>
      <c r="C122" s="110" t="s">
        <v>197</v>
      </c>
      <c r="D122" s="110"/>
      <c r="E122" s="110" t="s">
        <v>139</v>
      </c>
      <c r="F122" s="88" t="s">
        <v>198</v>
      </c>
      <c r="G122" s="116" t="s">
        <v>177</v>
      </c>
      <c r="H122" s="111">
        <v>2174.1979999999999</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199</v>
      </c>
      <c r="G124" s="115"/>
      <c r="H124" s="114"/>
      <c r="I124" s="114"/>
      <c r="J124" s="114"/>
      <c r="K124" s="80"/>
      <c r="L124" s="79"/>
    </row>
    <row r="125" spans="1:12" x14ac:dyDescent="0.2">
      <c r="A125" s="1" t="s">
        <v>8</v>
      </c>
      <c r="B125" s="112"/>
      <c r="C125" s="113"/>
      <c r="D125" s="113"/>
      <c r="E125" s="113"/>
      <c r="F125" s="88" t="s">
        <v>125</v>
      </c>
      <c r="G125" s="115"/>
      <c r="H125" s="114"/>
      <c r="I125" s="114"/>
      <c r="J125" s="114"/>
      <c r="K125" s="80"/>
      <c r="L125" s="79"/>
    </row>
    <row r="126" spans="1:12" ht="20.399999999999999" x14ac:dyDescent="0.2">
      <c r="A126" s="1" t="s">
        <v>119</v>
      </c>
      <c r="B126" s="109">
        <v>17</v>
      </c>
      <c r="C126" s="110" t="s">
        <v>200</v>
      </c>
      <c r="D126" s="110"/>
      <c r="E126" s="110" t="s">
        <v>139</v>
      </c>
      <c r="F126" s="88" t="s">
        <v>201</v>
      </c>
      <c r="G126" s="116" t="s">
        <v>177</v>
      </c>
      <c r="H126" s="111">
        <v>420</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202</v>
      </c>
      <c r="G128" s="115"/>
      <c r="H128" s="114"/>
      <c r="I128" s="114"/>
      <c r="J128" s="114"/>
      <c r="K128" s="80"/>
      <c r="L128" s="79"/>
    </row>
    <row r="129" spans="1:12" x14ac:dyDescent="0.2">
      <c r="A129" s="1" t="s">
        <v>8</v>
      </c>
      <c r="B129" s="112"/>
      <c r="C129" s="113"/>
      <c r="D129" s="113"/>
      <c r="E129" s="113"/>
      <c r="F129" s="88" t="s">
        <v>125</v>
      </c>
      <c r="G129" s="115"/>
      <c r="H129" s="114"/>
      <c r="I129" s="114"/>
      <c r="J129" s="114"/>
      <c r="K129" s="80"/>
      <c r="L129" s="79"/>
    </row>
    <row r="130" spans="1:12" x14ac:dyDescent="0.2">
      <c r="A130" s="1"/>
      <c r="B130" s="117"/>
      <c r="C130" s="118"/>
      <c r="D130" s="118"/>
      <c r="E130" s="118"/>
      <c r="F130" s="118"/>
      <c r="G130" s="119"/>
      <c r="H130" s="120"/>
      <c r="I130" s="120"/>
      <c r="J130" s="120"/>
      <c r="K130" s="82"/>
      <c r="L130" s="83"/>
    </row>
    <row r="131" spans="1:12" x14ac:dyDescent="0.2">
      <c r="A131" s="1" t="s">
        <v>102</v>
      </c>
      <c r="B131" s="121"/>
      <c r="C131" s="122" t="s">
        <v>416</v>
      </c>
      <c r="D131" s="122"/>
      <c r="E131" s="122"/>
      <c r="F131" s="122" t="s">
        <v>174</v>
      </c>
      <c r="G131" s="123"/>
      <c r="H131" s="124"/>
      <c r="I131" s="124"/>
      <c r="J131" s="124">
        <f>SUBTOTAL(9,J98:J130)</f>
        <v>0</v>
      </c>
      <c r="K131" s="86"/>
      <c r="L131" s="87">
        <f>SUBTOTAL(9,L98:L130)</f>
        <v>0</v>
      </c>
    </row>
    <row r="132" spans="1:12" ht="10.8"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203</v>
      </c>
      <c r="D133" s="107"/>
      <c r="E133" s="107"/>
      <c r="F133" s="107" t="s">
        <v>204</v>
      </c>
      <c r="G133" s="130"/>
      <c r="H133" s="108"/>
      <c r="I133" s="108"/>
      <c r="J133" s="108"/>
      <c r="K133" s="84"/>
      <c r="L133" s="85"/>
    </row>
    <row r="134" spans="1:12" ht="20.399999999999999" x14ac:dyDescent="0.2">
      <c r="A134" s="1" t="s">
        <v>119</v>
      </c>
      <c r="B134" s="109">
        <v>18</v>
      </c>
      <c r="C134" s="110" t="s">
        <v>205</v>
      </c>
      <c r="D134" s="110"/>
      <c r="E134" s="110" t="s">
        <v>139</v>
      </c>
      <c r="F134" s="88" t="s">
        <v>206</v>
      </c>
      <c r="G134" s="116" t="s">
        <v>177</v>
      </c>
      <c r="H134" s="111">
        <v>6607.1210000000001</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207</v>
      </c>
      <c r="G136" s="115"/>
      <c r="H136" s="114"/>
      <c r="I136" s="114"/>
      <c r="J136" s="114"/>
      <c r="K136" s="80"/>
      <c r="L136" s="79"/>
    </row>
    <row r="137" spans="1:12" x14ac:dyDescent="0.2">
      <c r="A137" s="1" t="s">
        <v>8</v>
      </c>
      <c r="B137" s="112"/>
      <c r="C137" s="113"/>
      <c r="D137" s="113"/>
      <c r="E137" s="113"/>
      <c r="F137" s="88" t="s">
        <v>125</v>
      </c>
      <c r="G137" s="115"/>
      <c r="H137" s="114"/>
      <c r="I137" s="114"/>
      <c r="J137" s="114"/>
      <c r="K137" s="80"/>
      <c r="L137" s="79"/>
    </row>
    <row r="138" spans="1:12" ht="20.399999999999999" x14ac:dyDescent="0.2">
      <c r="A138" s="1" t="s">
        <v>119</v>
      </c>
      <c r="B138" s="109">
        <v>19</v>
      </c>
      <c r="C138" s="110" t="s">
        <v>208</v>
      </c>
      <c r="D138" s="110"/>
      <c r="E138" s="110" t="s">
        <v>139</v>
      </c>
      <c r="F138" s="88" t="s">
        <v>209</v>
      </c>
      <c r="G138" s="116" t="s">
        <v>145</v>
      </c>
      <c r="H138" s="111">
        <v>664</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210</v>
      </c>
      <c r="G140" s="115"/>
      <c r="H140" s="114"/>
      <c r="I140" s="114"/>
      <c r="J140" s="114"/>
      <c r="K140" s="80"/>
      <c r="L140" s="79"/>
    </row>
    <row r="141" spans="1:12" x14ac:dyDescent="0.2">
      <c r="A141" s="1" t="s">
        <v>8</v>
      </c>
      <c r="B141" s="112"/>
      <c r="C141" s="113"/>
      <c r="D141" s="113"/>
      <c r="E141" s="113"/>
      <c r="F141" s="88" t="s">
        <v>125</v>
      </c>
      <c r="G141" s="115"/>
      <c r="H141" s="114"/>
      <c r="I141" s="114"/>
      <c r="J141" s="114"/>
      <c r="K141" s="80"/>
      <c r="L141" s="79"/>
    </row>
    <row r="142" spans="1:12" ht="20.399999999999999" x14ac:dyDescent="0.2">
      <c r="A142" s="1" t="s">
        <v>119</v>
      </c>
      <c r="B142" s="109">
        <v>20</v>
      </c>
      <c r="C142" s="110" t="s">
        <v>211</v>
      </c>
      <c r="D142" s="110"/>
      <c r="E142" s="110" t="s">
        <v>139</v>
      </c>
      <c r="F142" s="88" t="s">
        <v>212</v>
      </c>
      <c r="G142" s="116" t="s">
        <v>145</v>
      </c>
      <c r="H142" s="111">
        <v>142</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213</v>
      </c>
      <c r="G144" s="115"/>
      <c r="H144" s="114"/>
      <c r="I144" s="114"/>
      <c r="J144" s="114"/>
      <c r="K144" s="80"/>
      <c r="L144" s="79"/>
    </row>
    <row r="145" spans="1:12" x14ac:dyDescent="0.2">
      <c r="A145" s="1" t="s">
        <v>8</v>
      </c>
      <c r="B145" s="112"/>
      <c r="C145" s="113"/>
      <c r="D145" s="113"/>
      <c r="E145" s="113"/>
      <c r="F145" s="88" t="s">
        <v>125</v>
      </c>
      <c r="G145" s="115"/>
      <c r="H145" s="114"/>
      <c r="I145" s="114"/>
      <c r="J145" s="114"/>
      <c r="K145" s="80"/>
      <c r="L145" s="79"/>
    </row>
    <row r="146" spans="1:12" ht="20.399999999999999" x14ac:dyDescent="0.2">
      <c r="A146" s="1" t="s">
        <v>119</v>
      </c>
      <c r="B146" s="109">
        <v>21</v>
      </c>
      <c r="C146" s="110" t="s">
        <v>214</v>
      </c>
      <c r="D146" s="110"/>
      <c r="E146" s="110" t="s">
        <v>139</v>
      </c>
      <c r="F146" s="88" t="s">
        <v>215</v>
      </c>
      <c r="G146" s="116" t="s">
        <v>145</v>
      </c>
      <c r="H146" s="111">
        <v>2</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125</v>
      </c>
      <c r="G149" s="115"/>
      <c r="H149" s="114"/>
      <c r="I149" s="114"/>
      <c r="J149" s="114"/>
      <c r="K149" s="80"/>
      <c r="L149" s="79"/>
    </row>
    <row r="150" spans="1:12" ht="20.399999999999999" x14ac:dyDescent="0.2">
      <c r="A150" s="1" t="s">
        <v>119</v>
      </c>
      <c r="B150" s="109">
        <v>22</v>
      </c>
      <c r="C150" s="110" t="s">
        <v>216</v>
      </c>
      <c r="D150" s="110"/>
      <c r="E150" s="110" t="s">
        <v>139</v>
      </c>
      <c r="F150" s="88" t="s">
        <v>217</v>
      </c>
      <c r="G150" s="116" t="s">
        <v>145</v>
      </c>
      <c r="H150" s="111">
        <v>114</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218</v>
      </c>
      <c r="G152" s="115"/>
      <c r="H152" s="114"/>
      <c r="I152" s="114"/>
      <c r="J152" s="114"/>
      <c r="K152" s="80"/>
      <c r="L152" s="79"/>
    </row>
    <row r="153" spans="1:12" x14ac:dyDescent="0.2">
      <c r="A153" s="1" t="s">
        <v>8</v>
      </c>
      <c r="B153" s="112"/>
      <c r="C153" s="113"/>
      <c r="D153" s="113"/>
      <c r="E153" s="113"/>
      <c r="F153" s="88" t="s">
        <v>125</v>
      </c>
      <c r="G153" s="115"/>
      <c r="H153" s="114"/>
      <c r="I153" s="114"/>
      <c r="J153" s="114"/>
      <c r="K153" s="80"/>
      <c r="L153" s="79"/>
    </row>
    <row r="154" spans="1:12" ht="20.399999999999999" x14ac:dyDescent="0.2">
      <c r="A154" s="1" t="s">
        <v>119</v>
      </c>
      <c r="B154" s="109">
        <v>23</v>
      </c>
      <c r="C154" s="110" t="s">
        <v>219</v>
      </c>
      <c r="D154" s="110"/>
      <c r="E154" s="110" t="s">
        <v>139</v>
      </c>
      <c r="F154" s="88" t="s">
        <v>220</v>
      </c>
      <c r="G154" s="116" t="s">
        <v>145</v>
      </c>
      <c r="H154" s="111">
        <v>114</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218</v>
      </c>
      <c r="G156" s="115"/>
      <c r="H156" s="114"/>
      <c r="I156" s="114"/>
      <c r="J156" s="114"/>
      <c r="K156" s="80"/>
      <c r="L156" s="79"/>
    </row>
    <row r="157" spans="1:12" x14ac:dyDescent="0.2">
      <c r="A157" s="1" t="s">
        <v>8</v>
      </c>
      <c r="B157" s="112"/>
      <c r="C157" s="113"/>
      <c r="D157" s="113"/>
      <c r="E157" s="113"/>
      <c r="F157" s="88" t="s">
        <v>125</v>
      </c>
      <c r="G157" s="115"/>
      <c r="H157" s="114"/>
      <c r="I157" s="114"/>
      <c r="J157" s="114"/>
      <c r="K157" s="80"/>
      <c r="L157" s="79"/>
    </row>
    <row r="158" spans="1:12" ht="20.399999999999999" x14ac:dyDescent="0.2">
      <c r="A158" s="1" t="s">
        <v>119</v>
      </c>
      <c r="B158" s="109">
        <v>24</v>
      </c>
      <c r="C158" s="110" t="s">
        <v>221</v>
      </c>
      <c r="D158" s="110"/>
      <c r="E158" s="110" t="s">
        <v>139</v>
      </c>
      <c r="F158" s="88" t="s">
        <v>222</v>
      </c>
      <c r="G158" s="116" t="s">
        <v>145</v>
      </c>
      <c r="H158" s="111">
        <v>40</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223</v>
      </c>
      <c r="G160" s="115"/>
      <c r="H160" s="114"/>
      <c r="I160" s="114"/>
      <c r="J160" s="114"/>
      <c r="K160" s="80"/>
      <c r="L160" s="79"/>
    </row>
    <row r="161" spans="1:12" x14ac:dyDescent="0.2">
      <c r="A161" s="1" t="s">
        <v>8</v>
      </c>
      <c r="B161" s="112"/>
      <c r="C161" s="113"/>
      <c r="D161" s="113"/>
      <c r="E161" s="113"/>
      <c r="F161" s="88" t="s">
        <v>125</v>
      </c>
      <c r="G161" s="115"/>
      <c r="H161" s="114"/>
      <c r="I161" s="114"/>
      <c r="J161" s="114"/>
      <c r="K161" s="80"/>
      <c r="L161" s="79"/>
    </row>
    <row r="162" spans="1:12" ht="20.399999999999999" x14ac:dyDescent="0.2">
      <c r="A162" s="1" t="s">
        <v>119</v>
      </c>
      <c r="B162" s="109">
        <v>25</v>
      </c>
      <c r="C162" s="110" t="s">
        <v>224</v>
      </c>
      <c r="D162" s="110"/>
      <c r="E162" s="110" t="s">
        <v>139</v>
      </c>
      <c r="F162" s="88" t="s">
        <v>225</v>
      </c>
      <c r="G162" s="116" t="s">
        <v>145</v>
      </c>
      <c r="H162" s="111">
        <v>4</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125</v>
      </c>
      <c r="G165" s="115"/>
      <c r="H165" s="114"/>
      <c r="I165" s="114"/>
      <c r="J165" s="114"/>
      <c r="K165" s="80"/>
      <c r="L165" s="79"/>
    </row>
    <row r="166" spans="1:12" ht="20.399999999999999" x14ac:dyDescent="0.2">
      <c r="A166" s="1" t="s">
        <v>119</v>
      </c>
      <c r="B166" s="109">
        <v>26</v>
      </c>
      <c r="C166" s="110" t="s">
        <v>226</v>
      </c>
      <c r="D166" s="110"/>
      <c r="E166" s="110" t="s">
        <v>139</v>
      </c>
      <c r="F166" s="88" t="s">
        <v>227</v>
      </c>
      <c r="G166" s="116" t="s">
        <v>145</v>
      </c>
      <c r="H166" s="111">
        <v>6</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125</v>
      </c>
      <c r="G169" s="115"/>
      <c r="H169" s="114"/>
      <c r="I169" s="114"/>
      <c r="J169" s="114"/>
      <c r="K169" s="80"/>
      <c r="L169" s="79"/>
    </row>
    <row r="170" spans="1:12" x14ac:dyDescent="0.2">
      <c r="A170" s="1"/>
      <c r="B170" s="117"/>
      <c r="C170" s="118"/>
      <c r="D170" s="118"/>
      <c r="E170" s="118"/>
      <c r="F170" s="118"/>
      <c r="G170" s="119"/>
      <c r="H170" s="120"/>
      <c r="I170" s="120"/>
      <c r="J170" s="120"/>
      <c r="K170" s="82"/>
      <c r="L170" s="83"/>
    </row>
    <row r="171" spans="1:12" x14ac:dyDescent="0.2">
      <c r="A171" s="1" t="s">
        <v>102</v>
      </c>
      <c r="B171" s="121"/>
      <c r="C171" s="122" t="s">
        <v>417</v>
      </c>
      <c r="D171" s="122"/>
      <c r="E171" s="122"/>
      <c r="F171" s="122" t="s">
        <v>204</v>
      </c>
      <c r="G171" s="123"/>
      <c r="H171" s="124"/>
      <c r="I171" s="124"/>
      <c r="J171" s="124">
        <f>SUBTOTAL(9,J134:J170)</f>
        <v>0</v>
      </c>
      <c r="K171" s="86"/>
      <c r="L171" s="87">
        <f>SUBTOTAL(9,L134:L170)</f>
        <v>0</v>
      </c>
    </row>
    <row r="172" spans="1:12" ht="10.8"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228</v>
      </c>
      <c r="D173" s="107"/>
      <c r="E173" s="107"/>
      <c r="F173" s="107" t="s">
        <v>229</v>
      </c>
      <c r="G173" s="130"/>
      <c r="H173" s="108"/>
      <c r="I173" s="108"/>
      <c r="J173" s="108"/>
      <c r="K173" s="84"/>
      <c r="L173" s="85"/>
    </row>
    <row r="174" spans="1:12" ht="20.399999999999999" x14ac:dyDescent="0.2">
      <c r="A174" s="1" t="s">
        <v>119</v>
      </c>
      <c r="B174" s="109">
        <v>27</v>
      </c>
      <c r="C174" s="110" t="s">
        <v>230</v>
      </c>
      <c r="D174" s="110"/>
      <c r="E174" s="110" t="s">
        <v>139</v>
      </c>
      <c r="F174" s="88" t="s">
        <v>231</v>
      </c>
      <c r="G174" s="116" t="s">
        <v>232</v>
      </c>
      <c r="H174" s="111">
        <v>12</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233</v>
      </c>
      <c r="G176" s="115"/>
      <c r="H176" s="114"/>
      <c r="I176" s="114"/>
      <c r="J176" s="114"/>
      <c r="K176" s="80"/>
      <c r="L176" s="79"/>
    </row>
    <row r="177" spans="1:12" x14ac:dyDescent="0.2">
      <c r="A177" s="1" t="s">
        <v>8</v>
      </c>
      <c r="B177" s="112"/>
      <c r="C177" s="113"/>
      <c r="D177" s="113"/>
      <c r="E177" s="113"/>
      <c r="F177" s="88" t="s">
        <v>125</v>
      </c>
      <c r="G177" s="115"/>
      <c r="H177" s="114"/>
      <c r="I177" s="114"/>
      <c r="J177" s="114"/>
      <c r="K177" s="80"/>
      <c r="L177" s="79"/>
    </row>
    <row r="178" spans="1:12" ht="20.399999999999999" x14ac:dyDescent="0.2">
      <c r="A178" s="1" t="s">
        <v>119</v>
      </c>
      <c r="B178" s="109">
        <v>28</v>
      </c>
      <c r="C178" s="110" t="s">
        <v>234</v>
      </c>
      <c r="D178" s="110"/>
      <c r="E178" s="110" t="s">
        <v>139</v>
      </c>
      <c r="F178" s="88" t="s">
        <v>235</v>
      </c>
      <c r="G178" s="116" t="s">
        <v>232</v>
      </c>
      <c r="H178" s="111">
        <v>48</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236</v>
      </c>
      <c r="G180" s="115"/>
      <c r="H180" s="114"/>
      <c r="I180" s="114"/>
      <c r="J180" s="114"/>
      <c r="K180" s="80"/>
      <c r="L180" s="79"/>
    </row>
    <row r="181" spans="1:12" x14ac:dyDescent="0.2">
      <c r="A181" s="1" t="s">
        <v>8</v>
      </c>
      <c r="B181" s="112"/>
      <c r="C181" s="113"/>
      <c r="D181" s="113"/>
      <c r="E181" s="113"/>
      <c r="F181" s="88" t="s">
        <v>125</v>
      </c>
      <c r="G181" s="115"/>
      <c r="H181" s="114"/>
      <c r="I181" s="114"/>
      <c r="J181" s="114"/>
      <c r="K181" s="80"/>
      <c r="L181" s="79"/>
    </row>
    <row r="182" spans="1:12" ht="20.399999999999999" x14ac:dyDescent="0.2">
      <c r="A182" s="1" t="s">
        <v>119</v>
      </c>
      <c r="B182" s="109">
        <v>29</v>
      </c>
      <c r="C182" s="110" t="s">
        <v>237</v>
      </c>
      <c r="D182" s="110"/>
      <c r="E182" s="110" t="s">
        <v>180</v>
      </c>
      <c r="F182" s="88" t="s">
        <v>238</v>
      </c>
      <c r="G182" s="116" t="s">
        <v>177</v>
      </c>
      <c r="H182" s="111">
        <v>199.91900000000001</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ht="20.399999999999999" x14ac:dyDescent="0.2">
      <c r="A184" s="1" t="s">
        <v>7</v>
      </c>
      <c r="B184" s="112"/>
      <c r="C184" s="113"/>
      <c r="D184" s="113"/>
      <c r="E184" s="113"/>
      <c r="F184" s="88" t="s">
        <v>239</v>
      </c>
      <c r="G184" s="115"/>
      <c r="H184" s="114"/>
      <c r="I184" s="114"/>
      <c r="J184" s="114"/>
      <c r="K184" s="80"/>
      <c r="L184" s="79"/>
    </row>
    <row r="185" spans="1:12" ht="306" x14ac:dyDescent="0.2">
      <c r="A185" s="1" t="s">
        <v>8</v>
      </c>
      <c r="B185" s="112"/>
      <c r="C185" s="113"/>
      <c r="D185" s="113"/>
      <c r="E185" s="113"/>
      <c r="F185" s="88" t="s">
        <v>240</v>
      </c>
      <c r="G185" s="115"/>
      <c r="H185" s="114"/>
      <c r="I185" s="114"/>
      <c r="J185" s="114"/>
      <c r="K185" s="80"/>
      <c r="L185" s="79"/>
    </row>
    <row r="186" spans="1:12" ht="20.399999999999999" x14ac:dyDescent="0.2">
      <c r="A186" s="1" t="s">
        <v>119</v>
      </c>
      <c r="B186" s="109">
        <v>30</v>
      </c>
      <c r="C186" s="110" t="s">
        <v>241</v>
      </c>
      <c r="D186" s="110"/>
      <c r="E186" s="110" t="s">
        <v>180</v>
      </c>
      <c r="F186" s="88" t="s">
        <v>242</v>
      </c>
      <c r="G186" s="116" t="s">
        <v>177</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243</v>
      </c>
      <c r="G188" s="115"/>
      <c r="H188" s="114"/>
      <c r="I188" s="114"/>
      <c r="J188" s="114"/>
      <c r="K188" s="80"/>
      <c r="L188" s="79"/>
    </row>
    <row r="189" spans="1:12" ht="316.2" x14ac:dyDescent="0.2">
      <c r="A189" s="1" t="s">
        <v>8</v>
      </c>
      <c r="B189" s="112"/>
      <c r="C189" s="113"/>
      <c r="D189" s="113"/>
      <c r="E189" s="113"/>
      <c r="F189" s="88" t="s">
        <v>244</v>
      </c>
      <c r="G189" s="115"/>
      <c r="H189" s="114"/>
      <c r="I189" s="114"/>
      <c r="J189" s="114"/>
      <c r="K189" s="80"/>
      <c r="L189" s="79"/>
    </row>
    <row r="190" spans="1:12" ht="20.399999999999999" x14ac:dyDescent="0.2">
      <c r="A190" s="1" t="s">
        <v>119</v>
      </c>
      <c r="B190" s="109">
        <v>31</v>
      </c>
      <c r="C190" s="110" t="s">
        <v>245</v>
      </c>
      <c r="D190" s="110"/>
      <c r="E190" s="110" t="s">
        <v>180</v>
      </c>
      <c r="F190" s="88" t="s">
        <v>246</v>
      </c>
      <c r="G190" s="116" t="s">
        <v>177</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0.399999999999999" x14ac:dyDescent="0.2">
      <c r="A192" s="1" t="s">
        <v>7</v>
      </c>
      <c r="B192" s="112"/>
      <c r="C192" s="113"/>
      <c r="D192" s="113"/>
      <c r="E192" s="113"/>
      <c r="F192" s="88" t="s">
        <v>247</v>
      </c>
      <c r="G192" s="115"/>
      <c r="H192" s="114"/>
      <c r="I192" s="114"/>
      <c r="J192" s="114"/>
      <c r="K192" s="80"/>
      <c r="L192" s="79"/>
    </row>
    <row r="193" spans="1:12" ht="244.8" x14ac:dyDescent="0.2">
      <c r="A193" s="1" t="s">
        <v>8</v>
      </c>
      <c r="B193" s="112"/>
      <c r="C193" s="113"/>
      <c r="D193" s="113"/>
      <c r="E193" s="113"/>
      <c r="F193" s="88" t="s">
        <v>248</v>
      </c>
      <c r="G193" s="115"/>
      <c r="H193" s="114"/>
      <c r="I193" s="114"/>
      <c r="J193" s="114"/>
      <c r="K193" s="80"/>
      <c r="L193" s="79"/>
    </row>
    <row r="194" spans="1:12" ht="20.399999999999999" x14ac:dyDescent="0.2">
      <c r="A194" s="1" t="s">
        <v>119</v>
      </c>
      <c r="B194" s="109">
        <v>32</v>
      </c>
      <c r="C194" s="110" t="s">
        <v>249</v>
      </c>
      <c r="D194" s="110"/>
      <c r="E194" s="110" t="s">
        <v>180</v>
      </c>
      <c r="F194" s="88" t="s">
        <v>250</v>
      </c>
      <c r="G194" s="116" t="s">
        <v>177</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251</v>
      </c>
      <c r="G196" s="115"/>
      <c r="H196" s="114"/>
      <c r="I196" s="114"/>
      <c r="J196" s="114"/>
      <c r="K196" s="80"/>
      <c r="L196" s="79"/>
    </row>
    <row r="197" spans="1:12" ht="244.8" x14ac:dyDescent="0.2">
      <c r="A197" s="1" t="s">
        <v>8</v>
      </c>
      <c r="B197" s="112"/>
      <c r="C197" s="113"/>
      <c r="D197" s="113"/>
      <c r="E197" s="113"/>
      <c r="F197" s="88" t="s">
        <v>252</v>
      </c>
      <c r="G197" s="115"/>
      <c r="H197" s="114"/>
      <c r="I197" s="114"/>
      <c r="J197" s="114"/>
      <c r="K197" s="80"/>
      <c r="L197" s="79"/>
    </row>
    <row r="198" spans="1:12" ht="20.399999999999999" x14ac:dyDescent="0.2">
      <c r="A198" s="1" t="s">
        <v>119</v>
      </c>
      <c r="B198" s="109">
        <v>33</v>
      </c>
      <c r="C198" s="110" t="s">
        <v>253</v>
      </c>
      <c r="D198" s="110"/>
      <c r="E198" s="110" t="s">
        <v>180</v>
      </c>
      <c r="F198" s="88" t="s">
        <v>254</v>
      </c>
      <c r="G198" s="116" t="s">
        <v>177</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255</v>
      </c>
      <c r="G200" s="115"/>
      <c r="H200" s="114"/>
      <c r="I200" s="114"/>
      <c r="J200" s="114"/>
      <c r="K200" s="80"/>
      <c r="L200" s="79"/>
    </row>
    <row r="201" spans="1:12" ht="316.2" x14ac:dyDescent="0.2">
      <c r="A201" s="1" t="s">
        <v>8</v>
      </c>
      <c r="B201" s="112"/>
      <c r="C201" s="113"/>
      <c r="D201" s="113"/>
      <c r="E201" s="113"/>
      <c r="F201" s="88" t="s">
        <v>256</v>
      </c>
      <c r="G201" s="115"/>
      <c r="H201" s="114"/>
      <c r="I201" s="114"/>
      <c r="J201" s="114"/>
      <c r="K201" s="80"/>
      <c r="L201" s="79"/>
    </row>
    <row r="202" spans="1:12" x14ac:dyDescent="0.2">
      <c r="A202" s="1" t="s">
        <v>119</v>
      </c>
      <c r="B202" s="109">
        <v>34</v>
      </c>
      <c r="C202" s="110" t="s">
        <v>257</v>
      </c>
      <c r="D202" s="110"/>
      <c r="E202" s="110" t="s">
        <v>121</v>
      </c>
      <c r="F202" s="88" t="s">
        <v>258</v>
      </c>
      <c r="G202" s="116" t="s">
        <v>145</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125</v>
      </c>
      <c r="G205" s="115"/>
      <c r="H205" s="114"/>
      <c r="I205" s="114"/>
      <c r="J205" s="114"/>
      <c r="K205" s="80"/>
      <c r="L205" s="79"/>
    </row>
    <row r="206" spans="1:12" ht="20.399999999999999" x14ac:dyDescent="0.2">
      <c r="A206" s="1" t="s">
        <v>119</v>
      </c>
      <c r="B206" s="109">
        <v>35</v>
      </c>
      <c r="C206" s="110" t="s">
        <v>259</v>
      </c>
      <c r="D206" s="110"/>
      <c r="E206" s="110" t="s">
        <v>139</v>
      </c>
      <c r="F206" s="88" t="s">
        <v>260</v>
      </c>
      <c r="G206" s="116" t="s">
        <v>145</v>
      </c>
      <c r="H206" s="111">
        <v>16</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125</v>
      </c>
      <c r="G209" s="115"/>
      <c r="H209" s="114"/>
      <c r="I209" s="114"/>
      <c r="J209" s="114"/>
      <c r="K209" s="80"/>
      <c r="L209" s="79"/>
    </row>
    <row r="210" spans="1:12" ht="20.399999999999999" x14ac:dyDescent="0.2">
      <c r="A210" s="1" t="s">
        <v>119</v>
      </c>
      <c r="B210" s="109">
        <v>36</v>
      </c>
      <c r="C210" s="110" t="s">
        <v>261</v>
      </c>
      <c r="D210" s="110"/>
      <c r="E210" s="110" t="s">
        <v>139</v>
      </c>
      <c r="F210" s="88" t="s">
        <v>262</v>
      </c>
      <c r="G210" s="116" t="s">
        <v>145</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125</v>
      </c>
      <c r="G213" s="115"/>
      <c r="H213" s="114"/>
      <c r="I213" s="114"/>
      <c r="J213" s="114"/>
      <c r="K213" s="80"/>
      <c r="L213" s="79"/>
    </row>
    <row r="214" spans="1:12" ht="20.399999999999999" x14ac:dyDescent="0.2">
      <c r="A214" s="1" t="s">
        <v>119</v>
      </c>
      <c r="B214" s="109">
        <v>37</v>
      </c>
      <c r="C214" s="110" t="s">
        <v>263</v>
      </c>
      <c r="D214" s="110"/>
      <c r="E214" s="110" t="s">
        <v>139</v>
      </c>
      <c r="F214" s="88" t="s">
        <v>264</v>
      </c>
      <c r="G214" s="116" t="s">
        <v>145</v>
      </c>
      <c r="H214" s="111">
        <v>2</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125</v>
      </c>
      <c r="G217" s="115"/>
      <c r="H217" s="114"/>
      <c r="I217" s="114"/>
      <c r="J217" s="114"/>
      <c r="K217" s="80"/>
      <c r="L217" s="79"/>
    </row>
    <row r="218" spans="1:12" ht="20.399999999999999" x14ac:dyDescent="0.2">
      <c r="A218" s="1" t="s">
        <v>119</v>
      </c>
      <c r="B218" s="109">
        <v>38</v>
      </c>
      <c r="C218" s="110" t="s">
        <v>265</v>
      </c>
      <c r="D218" s="110"/>
      <c r="E218" s="110" t="s">
        <v>139</v>
      </c>
      <c r="F218" s="88" t="s">
        <v>266</v>
      </c>
      <c r="G218" s="116" t="s">
        <v>145</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125</v>
      </c>
      <c r="G221" s="115"/>
      <c r="H221" s="114"/>
      <c r="I221" s="114"/>
      <c r="J221" s="114"/>
      <c r="K221" s="80"/>
      <c r="L221" s="79"/>
    </row>
    <row r="222" spans="1:12" ht="20.399999999999999" x14ac:dyDescent="0.2">
      <c r="A222" s="1" t="s">
        <v>119</v>
      </c>
      <c r="B222" s="109">
        <v>39</v>
      </c>
      <c r="C222" s="110" t="s">
        <v>267</v>
      </c>
      <c r="D222" s="110"/>
      <c r="E222" s="110" t="s">
        <v>139</v>
      </c>
      <c r="F222" s="88" t="s">
        <v>268</v>
      </c>
      <c r="G222" s="116" t="s">
        <v>145</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269</v>
      </c>
      <c r="G224" s="115"/>
      <c r="H224" s="114"/>
      <c r="I224" s="114"/>
      <c r="J224" s="114"/>
      <c r="K224" s="80"/>
      <c r="L224" s="79"/>
    </row>
    <row r="225" spans="1:12" x14ac:dyDescent="0.2">
      <c r="A225" s="1" t="s">
        <v>8</v>
      </c>
      <c r="B225" s="112"/>
      <c r="C225" s="113"/>
      <c r="D225" s="113"/>
      <c r="E225" s="113"/>
      <c r="F225" s="88" t="s">
        <v>125</v>
      </c>
      <c r="G225" s="115"/>
      <c r="H225" s="114"/>
      <c r="I225" s="114"/>
      <c r="J225" s="114"/>
      <c r="K225" s="80"/>
      <c r="L225" s="79"/>
    </row>
    <row r="226" spans="1:12" ht="20.399999999999999" x14ac:dyDescent="0.2">
      <c r="A226" s="1" t="s">
        <v>119</v>
      </c>
      <c r="B226" s="109">
        <v>40</v>
      </c>
      <c r="C226" s="110" t="s">
        <v>270</v>
      </c>
      <c r="D226" s="110"/>
      <c r="E226" s="110" t="s">
        <v>139</v>
      </c>
      <c r="F226" s="88" t="s">
        <v>271</v>
      </c>
      <c r="G226" s="116" t="s">
        <v>232</v>
      </c>
      <c r="H226" s="111">
        <v>4</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125</v>
      </c>
      <c r="G229" s="115"/>
      <c r="H229" s="114"/>
      <c r="I229" s="114"/>
      <c r="J229" s="114"/>
      <c r="K229" s="80"/>
      <c r="L229" s="79"/>
    </row>
    <row r="230" spans="1:12" ht="20.399999999999999" x14ac:dyDescent="0.2">
      <c r="A230" s="1" t="s">
        <v>119</v>
      </c>
      <c r="B230" s="109">
        <v>41</v>
      </c>
      <c r="C230" s="110" t="s">
        <v>272</v>
      </c>
      <c r="D230" s="110"/>
      <c r="E230" s="110" t="s">
        <v>139</v>
      </c>
      <c r="F230" s="88" t="s">
        <v>273</v>
      </c>
      <c r="G230" s="116" t="s">
        <v>232</v>
      </c>
      <c r="H230" s="111">
        <v>24</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125</v>
      </c>
      <c r="G233" s="115"/>
      <c r="H233" s="114"/>
      <c r="I233" s="114"/>
      <c r="J233" s="114"/>
      <c r="K233" s="80"/>
      <c r="L233" s="79"/>
    </row>
    <row r="234" spans="1:12" ht="20.399999999999999" x14ac:dyDescent="0.2">
      <c r="A234" s="1" t="s">
        <v>119</v>
      </c>
      <c r="B234" s="109">
        <v>42</v>
      </c>
      <c r="C234" s="110" t="s">
        <v>274</v>
      </c>
      <c r="D234" s="110"/>
      <c r="E234" s="110" t="s">
        <v>139</v>
      </c>
      <c r="F234" s="88" t="s">
        <v>275</v>
      </c>
      <c r="G234" s="116" t="s">
        <v>232</v>
      </c>
      <c r="H234" s="111">
        <v>4</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125</v>
      </c>
      <c r="G237" s="115"/>
      <c r="H237" s="114"/>
      <c r="I237" s="114"/>
      <c r="J237" s="114"/>
      <c r="K237" s="80"/>
      <c r="L237" s="79"/>
    </row>
    <row r="238" spans="1:12" ht="20.399999999999999" x14ac:dyDescent="0.2">
      <c r="A238" s="1" t="s">
        <v>119</v>
      </c>
      <c r="B238" s="109">
        <v>43</v>
      </c>
      <c r="C238" s="110" t="s">
        <v>276</v>
      </c>
      <c r="D238" s="110"/>
      <c r="E238" s="110" t="s">
        <v>139</v>
      </c>
      <c r="F238" s="88" t="s">
        <v>277</v>
      </c>
      <c r="G238" s="116" t="s">
        <v>232</v>
      </c>
      <c r="H238" s="111">
        <v>16</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278</v>
      </c>
      <c r="G240" s="115"/>
      <c r="H240" s="114"/>
      <c r="I240" s="114"/>
      <c r="J240" s="114"/>
      <c r="K240" s="80"/>
      <c r="L240" s="79"/>
    </row>
    <row r="241" spans="1:12" x14ac:dyDescent="0.2">
      <c r="A241" s="1" t="s">
        <v>8</v>
      </c>
      <c r="B241" s="112"/>
      <c r="C241" s="113"/>
      <c r="D241" s="113"/>
      <c r="E241" s="113"/>
      <c r="F241" s="88" t="s">
        <v>125</v>
      </c>
      <c r="G241" s="115"/>
      <c r="H241" s="114"/>
      <c r="I241" s="114"/>
      <c r="J241" s="114"/>
      <c r="K241" s="80"/>
      <c r="L241" s="79"/>
    </row>
    <row r="242" spans="1:12" ht="20.399999999999999" x14ac:dyDescent="0.2">
      <c r="A242" s="1" t="s">
        <v>119</v>
      </c>
      <c r="B242" s="109">
        <v>44</v>
      </c>
      <c r="C242" s="110" t="s">
        <v>279</v>
      </c>
      <c r="D242" s="110"/>
      <c r="E242" s="110" t="s">
        <v>139</v>
      </c>
      <c r="F242" s="88" t="s">
        <v>280</v>
      </c>
      <c r="G242" s="116" t="s">
        <v>232</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281</v>
      </c>
      <c r="G244" s="115"/>
      <c r="H244" s="114"/>
      <c r="I244" s="114"/>
      <c r="J244" s="114"/>
      <c r="K244" s="80"/>
      <c r="L244" s="79"/>
    </row>
    <row r="245" spans="1:12" x14ac:dyDescent="0.2">
      <c r="A245" s="1" t="s">
        <v>8</v>
      </c>
      <c r="B245" s="112"/>
      <c r="C245" s="113"/>
      <c r="D245" s="113"/>
      <c r="E245" s="113"/>
      <c r="F245" s="88" t="s">
        <v>125</v>
      </c>
      <c r="G245" s="115"/>
      <c r="H245" s="114"/>
      <c r="I245" s="114"/>
      <c r="J245" s="114"/>
      <c r="K245" s="80"/>
      <c r="L245" s="79"/>
    </row>
    <row r="246" spans="1:12" ht="20.399999999999999" x14ac:dyDescent="0.2">
      <c r="A246" s="1" t="s">
        <v>119</v>
      </c>
      <c r="B246" s="109">
        <v>45</v>
      </c>
      <c r="C246" s="110" t="s">
        <v>282</v>
      </c>
      <c r="D246" s="110"/>
      <c r="E246" s="110" t="s">
        <v>139</v>
      </c>
      <c r="F246" s="88" t="s">
        <v>283</v>
      </c>
      <c r="G246" s="116" t="s">
        <v>232</v>
      </c>
      <c r="H246" s="111">
        <v>2</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284</v>
      </c>
      <c r="G248" s="115"/>
      <c r="H248" s="114"/>
      <c r="I248" s="114"/>
      <c r="J248" s="114"/>
      <c r="K248" s="80"/>
      <c r="L248" s="79"/>
    </row>
    <row r="249" spans="1:12" x14ac:dyDescent="0.2">
      <c r="A249" s="1" t="s">
        <v>8</v>
      </c>
      <c r="B249" s="112"/>
      <c r="C249" s="113"/>
      <c r="D249" s="113"/>
      <c r="E249" s="113"/>
      <c r="F249" s="88" t="s">
        <v>125</v>
      </c>
      <c r="G249" s="115"/>
      <c r="H249" s="114"/>
      <c r="I249" s="114"/>
      <c r="J249" s="114"/>
      <c r="K249" s="80"/>
      <c r="L249" s="79"/>
    </row>
    <row r="250" spans="1:12" ht="20.399999999999999" x14ac:dyDescent="0.2">
      <c r="A250" s="1" t="s">
        <v>119</v>
      </c>
      <c r="B250" s="109">
        <v>46</v>
      </c>
      <c r="C250" s="110" t="s">
        <v>285</v>
      </c>
      <c r="D250" s="110"/>
      <c r="E250" s="110" t="s">
        <v>139</v>
      </c>
      <c r="F250" s="88" t="s">
        <v>286</v>
      </c>
      <c r="G250" s="116" t="s">
        <v>232</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287</v>
      </c>
      <c r="G252" s="115"/>
      <c r="H252" s="114"/>
      <c r="I252" s="114"/>
      <c r="J252" s="114"/>
      <c r="K252" s="80"/>
      <c r="L252" s="79"/>
    </row>
    <row r="253" spans="1:12" x14ac:dyDescent="0.2">
      <c r="A253" s="1" t="s">
        <v>8</v>
      </c>
      <c r="B253" s="112"/>
      <c r="C253" s="113"/>
      <c r="D253" s="113"/>
      <c r="E253" s="113"/>
      <c r="F253" s="88" t="s">
        <v>125</v>
      </c>
      <c r="G253" s="115"/>
      <c r="H253" s="114"/>
      <c r="I253" s="114"/>
      <c r="J253" s="114"/>
      <c r="K253" s="80"/>
      <c r="L253" s="79"/>
    </row>
    <row r="254" spans="1:12" ht="20.399999999999999" x14ac:dyDescent="0.2">
      <c r="A254" s="1" t="s">
        <v>119</v>
      </c>
      <c r="B254" s="109">
        <v>47</v>
      </c>
      <c r="C254" s="110" t="s">
        <v>288</v>
      </c>
      <c r="D254" s="110"/>
      <c r="E254" s="110" t="s">
        <v>139</v>
      </c>
      <c r="F254" s="88" t="s">
        <v>289</v>
      </c>
      <c r="G254" s="116" t="s">
        <v>145</v>
      </c>
      <c r="H254" s="111">
        <v>44</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290</v>
      </c>
      <c r="G256" s="115"/>
      <c r="H256" s="114"/>
      <c r="I256" s="114"/>
      <c r="J256" s="114"/>
      <c r="K256" s="80"/>
      <c r="L256" s="79"/>
    </row>
    <row r="257" spans="1:12" x14ac:dyDescent="0.2">
      <c r="A257" s="1" t="s">
        <v>8</v>
      </c>
      <c r="B257" s="112"/>
      <c r="C257" s="113"/>
      <c r="D257" s="113"/>
      <c r="E257" s="113"/>
      <c r="F257" s="88" t="s">
        <v>125</v>
      </c>
      <c r="G257" s="115"/>
      <c r="H257" s="114"/>
      <c r="I257" s="114"/>
      <c r="J257" s="114"/>
      <c r="K257" s="80"/>
      <c r="L257" s="79"/>
    </row>
    <row r="258" spans="1:12" x14ac:dyDescent="0.2">
      <c r="A258" s="1"/>
      <c r="B258" s="117"/>
      <c r="C258" s="118"/>
      <c r="D258" s="118"/>
      <c r="E258" s="118"/>
      <c r="F258" s="118"/>
      <c r="G258" s="119"/>
      <c r="H258" s="120"/>
      <c r="I258" s="120"/>
      <c r="J258" s="120"/>
      <c r="K258" s="82"/>
      <c r="L258" s="83"/>
    </row>
    <row r="259" spans="1:12" x14ac:dyDescent="0.2">
      <c r="A259" s="1" t="s">
        <v>102</v>
      </c>
      <c r="B259" s="121"/>
      <c r="C259" s="122" t="s">
        <v>418</v>
      </c>
      <c r="D259" s="122"/>
      <c r="E259" s="122"/>
      <c r="F259" s="122" t="s">
        <v>229</v>
      </c>
      <c r="G259" s="123"/>
      <c r="H259" s="124"/>
      <c r="I259" s="124"/>
      <c r="J259" s="124">
        <f>SUBTOTAL(9,J174:J258)</f>
        <v>0</v>
      </c>
      <c r="K259" s="86"/>
      <c r="L259" s="87">
        <f>SUBTOTAL(9,L174:L258)</f>
        <v>0</v>
      </c>
    </row>
    <row r="260" spans="1:12" ht="10.8" thickBot="1" x14ac:dyDescent="0.25">
      <c r="A260" s="1"/>
      <c r="B260" s="125"/>
      <c r="C260" s="126"/>
      <c r="D260" s="126"/>
      <c r="E260" s="126"/>
      <c r="F260" s="126"/>
      <c r="G260" s="127"/>
      <c r="H260" s="128"/>
      <c r="I260" s="129"/>
      <c r="J260" s="128"/>
      <c r="K260" s="77"/>
      <c r="L260" s="77"/>
    </row>
    <row r="261" spans="1:12" x14ac:dyDescent="0.2">
      <c r="A261" s="1" t="s">
        <v>115</v>
      </c>
      <c r="B261" s="106" t="s">
        <v>116</v>
      </c>
      <c r="C261" s="107" t="s">
        <v>291</v>
      </c>
      <c r="D261" s="107"/>
      <c r="E261" s="107"/>
      <c r="F261" s="107" t="s">
        <v>292</v>
      </c>
      <c r="G261" s="130"/>
      <c r="H261" s="108"/>
      <c r="I261" s="108"/>
      <c r="J261" s="108"/>
      <c r="K261" s="84"/>
      <c r="L261" s="85"/>
    </row>
    <row r="262" spans="1:12" ht="20.399999999999999" x14ac:dyDescent="0.2">
      <c r="A262" s="1" t="s">
        <v>119</v>
      </c>
      <c r="B262" s="109">
        <v>48</v>
      </c>
      <c r="C262" s="110" t="s">
        <v>293</v>
      </c>
      <c r="D262" s="110"/>
      <c r="E262" s="110" t="s">
        <v>139</v>
      </c>
      <c r="F262" s="88" t="s">
        <v>294</v>
      </c>
      <c r="G262" s="116" t="s">
        <v>295</v>
      </c>
      <c r="H262" s="111">
        <v>8268.7999999999993</v>
      </c>
      <c r="I262" s="111"/>
      <c r="J262" s="111" t="str">
        <f>IF(ISNUMBER(I262),ROUND(H262*I262,3),"")</f>
        <v/>
      </c>
      <c r="K262" s="81"/>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296</v>
      </c>
      <c r="G264" s="115"/>
      <c r="H264" s="114"/>
      <c r="I264" s="114"/>
      <c r="J264" s="114"/>
      <c r="K264" s="80"/>
      <c r="L264" s="79"/>
    </row>
    <row r="265" spans="1:12" x14ac:dyDescent="0.2">
      <c r="A265" s="1" t="s">
        <v>8</v>
      </c>
      <c r="B265" s="112"/>
      <c r="C265" s="113"/>
      <c r="D265" s="113"/>
      <c r="E265" s="113"/>
      <c r="F265" s="88" t="s">
        <v>125</v>
      </c>
      <c r="G265" s="115"/>
      <c r="H265" s="114"/>
      <c r="I265" s="114"/>
      <c r="J265" s="114"/>
      <c r="K265" s="80"/>
      <c r="L265" s="79"/>
    </row>
    <row r="266" spans="1:12" ht="20.399999999999999" x14ac:dyDescent="0.2">
      <c r="A266" s="1" t="s">
        <v>119</v>
      </c>
      <c r="B266" s="109">
        <v>49</v>
      </c>
      <c r="C266" s="110" t="s">
        <v>297</v>
      </c>
      <c r="D266" s="110"/>
      <c r="E266" s="110" t="s">
        <v>139</v>
      </c>
      <c r="F266" s="88" t="s">
        <v>298</v>
      </c>
      <c r="G266" s="116" t="s">
        <v>145</v>
      </c>
      <c r="H266" s="111">
        <v>22</v>
      </c>
      <c r="I266" s="111"/>
      <c r="J266" s="111" t="str">
        <f>IF(ISNUMBER(I266),ROUND(H266*I266,3),"")</f>
        <v/>
      </c>
      <c r="K266" s="81"/>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c r="G268" s="115"/>
      <c r="H268" s="114"/>
      <c r="I268" s="114"/>
      <c r="J268" s="114"/>
      <c r="K268" s="80"/>
      <c r="L268" s="79"/>
    </row>
    <row r="269" spans="1:12" x14ac:dyDescent="0.2">
      <c r="A269" s="1" t="s">
        <v>8</v>
      </c>
      <c r="B269" s="112"/>
      <c r="C269" s="113"/>
      <c r="D269" s="113"/>
      <c r="E269" s="113"/>
      <c r="F269" s="88" t="s">
        <v>125</v>
      </c>
      <c r="G269" s="115"/>
      <c r="H269" s="114"/>
      <c r="I269" s="114"/>
      <c r="J269" s="114"/>
      <c r="K269" s="80"/>
      <c r="L269" s="79"/>
    </row>
    <row r="270" spans="1:12" x14ac:dyDescent="0.2">
      <c r="A270" s="1" t="s">
        <v>119</v>
      </c>
      <c r="B270" s="109">
        <v>50</v>
      </c>
      <c r="C270" s="110" t="s">
        <v>299</v>
      </c>
      <c r="D270" s="110"/>
      <c r="E270" s="110" t="s">
        <v>180</v>
      </c>
      <c r="F270" s="88" t="s">
        <v>300</v>
      </c>
      <c r="G270" s="116" t="s">
        <v>301</v>
      </c>
      <c r="H270" s="111">
        <v>3395.8</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302</v>
      </c>
      <c r="G272" s="115"/>
      <c r="H272" s="114"/>
      <c r="I272" s="114"/>
      <c r="J272" s="114"/>
      <c r="K272" s="80"/>
      <c r="L272" s="79"/>
    </row>
    <row r="273" spans="1:12" x14ac:dyDescent="0.2">
      <c r="A273" s="1" t="s">
        <v>8</v>
      </c>
      <c r="B273" s="112"/>
      <c r="C273" s="113"/>
      <c r="D273" s="113"/>
      <c r="E273" s="113"/>
      <c r="F273" s="88"/>
      <c r="G273" s="115"/>
      <c r="H273" s="114"/>
      <c r="I273" s="114"/>
      <c r="J273" s="114"/>
      <c r="K273" s="80"/>
      <c r="L273" s="79"/>
    </row>
    <row r="274" spans="1:12" ht="20.399999999999999" x14ac:dyDescent="0.2">
      <c r="A274" s="1" t="s">
        <v>119</v>
      </c>
      <c r="B274" s="109">
        <v>51</v>
      </c>
      <c r="C274" s="110" t="s">
        <v>303</v>
      </c>
      <c r="D274" s="110"/>
      <c r="E274" s="110" t="s">
        <v>139</v>
      </c>
      <c r="F274" s="88" t="s">
        <v>304</v>
      </c>
      <c r="G274" s="116" t="s">
        <v>177</v>
      </c>
      <c r="H274" s="111">
        <v>16</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305</v>
      </c>
      <c r="G276" s="115"/>
      <c r="H276" s="114"/>
      <c r="I276" s="114"/>
      <c r="J276" s="114"/>
      <c r="K276" s="80"/>
      <c r="L276" s="79"/>
    </row>
    <row r="277" spans="1:12" x14ac:dyDescent="0.2">
      <c r="A277" s="1" t="s">
        <v>8</v>
      </c>
      <c r="B277" s="112"/>
      <c r="C277" s="113"/>
      <c r="D277" s="113"/>
      <c r="E277" s="113"/>
      <c r="F277" s="88" t="s">
        <v>125</v>
      </c>
      <c r="G277" s="115"/>
      <c r="H277" s="114"/>
      <c r="I277" s="114"/>
      <c r="J277" s="114"/>
      <c r="K277" s="80"/>
      <c r="L277" s="79"/>
    </row>
    <row r="278" spans="1:12" x14ac:dyDescent="0.2">
      <c r="A278" s="1"/>
      <c r="B278" s="117"/>
      <c r="C278" s="118"/>
      <c r="D278" s="118"/>
      <c r="E278" s="118"/>
      <c r="F278" s="118"/>
      <c r="G278" s="119"/>
      <c r="H278" s="120"/>
      <c r="I278" s="120"/>
      <c r="J278" s="120"/>
      <c r="K278" s="82"/>
      <c r="L278" s="83"/>
    </row>
    <row r="279" spans="1:12" x14ac:dyDescent="0.2">
      <c r="A279" s="1" t="s">
        <v>102</v>
      </c>
      <c r="B279" s="121"/>
      <c r="C279" s="122" t="s">
        <v>419</v>
      </c>
      <c r="D279" s="122"/>
      <c r="E279" s="122"/>
      <c r="F279" s="122" t="s">
        <v>292</v>
      </c>
      <c r="G279" s="123"/>
      <c r="H279" s="124"/>
      <c r="I279" s="124"/>
      <c r="J279" s="124">
        <f>SUBTOTAL(9,J262:J278)</f>
        <v>0</v>
      </c>
      <c r="K279" s="86"/>
      <c r="L279" s="87">
        <f>SUBTOTAL(9,L262:L278)</f>
        <v>0</v>
      </c>
    </row>
    <row r="280" spans="1:12" ht="10.8" thickBot="1" x14ac:dyDescent="0.25">
      <c r="A280" s="1"/>
      <c r="B280" s="125"/>
      <c r="C280" s="126"/>
      <c r="D280" s="126"/>
      <c r="E280" s="126"/>
      <c r="F280" s="126"/>
      <c r="G280" s="127"/>
      <c r="H280" s="128"/>
      <c r="I280" s="129"/>
      <c r="J280" s="128"/>
      <c r="K280" s="77"/>
      <c r="L280" s="77"/>
    </row>
    <row r="281" spans="1:12" x14ac:dyDescent="0.2">
      <c r="A281" s="1" t="s">
        <v>115</v>
      </c>
      <c r="B281" s="106" t="s">
        <v>116</v>
      </c>
      <c r="C281" s="107" t="s">
        <v>306</v>
      </c>
      <c r="D281" s="107"/>
      <c r="E281" s="107"/>
      <c r="F281" s="107" t="s">
        <v>307</v>
      </c>
      <c r="G281" s="130"/>
      <c r="H281" s="108"/>
      <c r="I281" s="108"/>
      <c r="J281" s="108"/>
      <c r="K281" s="84"/>
      <c r="L281" s="85"/>
    </row>
    <row r="282" spans="1:12" ht="20.399999999999999" x14ac:dyDescent="0.2">
      <c r="A282" s="1" t="s">
        <v>119</v>
      </c>
      <c r="B282" s="109">
        <v>52</v>
      </c>
      <c r="C282" s="110" t="s">
        <v>308</v>
      </c>
      <c r="D282" s="110"/>
      <c r="E282" s="110" t="s">
        <v>139</v>
      </c>
      <c r="F282" s="88" t="s">
        <v>309</v>
      </c>
      <c r="G282" s="116" t="s">
        <v>177</v>
      </c>
      <c r="H282" s="111">
        <v>1604.3</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310</v>
      </c>
      <c r="G284" s="115"/>
      <c r="H284" s="114"/>
      <c r="I284" s="114"/>
      <c r="J284" s="114"/>
      <c r="K284" s="80"/>
      <c r="L284" s="79"/>
    </row>
    <row r="285" spans="1:12" x14ac:dyDescent="0.2">
      <c r="A285" s="1" t="s">
        <v>8</v>
      </c>
      <c r="B285" s="112"/>
      <c r="C285" s="113"/>
      <c r="D285" s="113"/>
      <c r="E285" s="113"/>
      <c r="F285" s="88" t="s">
        <v>125</v>
      </c>
      <c r="G285" s="115"/>
      <c r="H285" s="114"/>
      <c r="I285" s="114"/>
      <c r="J285" s="114"/>
      <c r="K285" s="80"/>
      <c r="L285" s="79"/>
    </row>
    <row r="286" spans="1:12" ht="20.399999999999999" x14ac:dyDescent="0.2">
      <c r="A286" s="1" t="s">
        <v>119</v>
      </c>
      <c r="B286" s="109">
        <v>53</v>
      </c>
      <c r="C286" s="110" t="s">
        <v>311</v>
      </c>
      <c r="D286" s="110"/>
      <c r="E286" s="110" t="s">
        <v>139</v>
      </c>
      <c r="F286" s="88" t="s">
        <v>312</v>
      </c>
      <c r="G286" s="116" t="s">
        <v>295</v>
      </c>
      <c r="H286" s="111">
        <v>105</v>
      </c>
      <c r="I286" s="111"/>
      <c r="J286" s="111" t="str">
        <f>IF(ISNUMBER(I286),ROUND(H286*I286,3),"")</f>
        <v/>
      </c>
      <c r="K286" s="81"/>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313</v>
      </c>
      <c r="G288" s="115"/>
      <c r="H288" s="114"/>
      <c r="I288" s="114"/>
      <c r="J288" s="114"/>
      <c r="K288" s="80"/>
      <c r="L288" s="79"/>
    </row>
    <row r="289" spans="1:12" x14ac:dyDescent="0.2">
      <c r="A289" s="1" t="s">
        <v>8</v>
      </c>
      <c r="B289" s="112"/>
      <c r="C289" s="113"/>
      <c r="D289" s="113"/>
      <c r="E289" s="113"/>
      <c r="F289" s="88" t="s">
        <v>125</v>
      </c>
      <c r="G289" s="115"/>
      <c r="H289" s="114"/>
      <c r="I289" s="114"/>
      <c r="J289" s="114"/>
      <c r="K289" s="80"/>
      <c r="L289" s="79"/>
    </row>
    <row r="290" spans="1:12" ht="20.399999999999999" x14ac:dyDescent="0.2">
      <c r="A290" s="1" t="s">
        <v>119</v>
      </c>
      <c r="B290" s="109">
        <v>54</v>
      </c>
      <c r="C290" s="110" t="s">
        <v>314</v>
      </c>
      <c r="D290" s="110"/>
      <c r="E290" s="110" t="s">
        <v>139</v>
      </c>
      <c r="F290" s="88" t="s">
        <v>315</v>
      </c>
      <c r="G290" s="116" t="s">
        <v>177</v>
      </c>
      <c r="H290" s="111">
        <v>4672.49</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316</v>
      </c>
      <c r="G292" s="115"/>
      <c r="H292" s="114"/>
      <c r="I292" s="114"/>
      <c r="J292" s="114"/>
      <c r="K292" s="80"/>
      <c r="L292" s="79"/>
    </row>
    <row r="293" spans="1:12" x14ac:dyDescent="0.2">
      <c r="A293" s="1" t="s">
        <v>8</v>
      </c>
      <c r="B293" s="112"/>
      <c r="C293" s="113"/>
      <c r="D293" s="113"/>
      <c r="E293" s="113"/>
      <c r="F293" s="88" t="s">
        <v>125</v>
      </c>
      <c r="G293" s="115"/>
      <c r="H293" s="114"/>
      <c r="I293" s="114"/>
      <c r="J293" s="114"/>
      <c r="K293" s="80"/>
      <c r="L293" s="79"/>
    </row>
    <row r="294" spans="1:12" ht="20.399999999999999" x14ac:dyDescent="0.2">
      <c r="A294" s="1" t="s">
        <v>119</v>
      </c>
      <c r="B294" s="109">
        <v>55</v>
      </c>
      <c r="C294" s="110" t="s">
        <v>317</v>
      </c>
      <c r="D294" s="110"/>
      <c r="E294" s="110" t="s">
        <v>139</v>
      </c>
      <c r="F294" s="88" t="s">
        <v>318</v>
      </c>
      <c r="G294" s="116" t="s">
        <v>177</v>
      </c>
      <c r="H294" s="111">
        <v>1942.03</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319</v>
      </c>
      <c r="G296" s="115"/>
      <c r="H296" s="114"/>
      <c r="I296" s="114"/>
      <c r="J296" s="114"/>
      <c r="K296" s="80"/>
      <c r="L296" s="79"/>
    </row>
    <row r="297" spans="1:12" x14ac:dyDescent="0.2">
      <c r="A297" s="1" t="s">
        <v>8</v>
      </c>
      <c r="B297" s="112"/>
      <c r="C297" s="113"/>
      <c r="D297" s="113"/>
      <c r="E297" s="113"/>
      <c r="F297" s="88" t="s">
        <v>125</v>
      </c>
      <c r="G297" s="115"/>
      <c r="H297" s="114"/>
      <c r="I297" s="114"/>
      <c r="J297" s="114"/>
      <c r="K297" s="80"/>
      <c r="L297" s="79"/>
    </row>
    <row r="298" spans="1:12" ht="20.399999999999999" x14ac:dyDescent="0.2">
      <c r="A298" s="1" t="s">
        <v>119</v>
      </c>
      <c r="B298" s="109">
        <v>56</v>
      </c>
      <c r="C298" s="110" t="s">
        <v>320</v>
      </c>
      <c r="D298" s="110"/>
      <c r="E298" s="110" t="s">
        <v>139</v>
      </c>
      <c r="F298" s="88" t="s">
        <v>321</v>
      </c>
      <c r="G298" s="116" t="s">
        <v>322</v>
      </c>
      <c r="H298" s="111">
        <v>196.875</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323</v>
      </c>
      <c r="G300" s="115"/>
      <c r="H300" s="114"/>
      <c r="I300" s="114"/>
      <c r="J300" s="114"/>
      <c r="K300" s="80"/>
      <c r="L300" s="79"/>
    </row>
    <row r="301" spans="1:12" x14ac:dyDescent="0.2">
      <c r="A301" s="1" t="s">
        <v>8</v>
      </c>
      <c r="B301" s="112"/>
      <c r="C301" s="113"/>
      <c r="D301" s="113"/>
      <c r="E301" s="113"/>
      <c r="F301" s="88" t="s">
        <v>125</v>
      </c>
      <c r="G301" s="115"/>
      <c r="H301" s="114"/>
      <c r="I301" s="114"/>
      <c r="J301" s="114"/>
      <c r="K301" s="80"/>
      <c r="L301" s="79"/>
    </row>
    <row r="302" spans="1:12" ht="20.399999999999999" x14ac:dyDescent="0.2">
      <c r="A302" s="1" t="s">
        <v>119</v>
      </c>
      <c r="B302" s="109">
        <v>57</v>
      </c>
      <c r="C302" s="110" t="s">
        <v>324</v>
      </c>
      <c r="D302" s="110"/>
      <c r="E302" s="110" t="s">
        <v>139</v>
      </c>
      <c r="F302" s="88" t="s">
        <v>325</v>
      </c>
      <c r="G302" s="116" t="s">
        <v>165</v>
      </c>
      <c r="H302" s="111">
        <v>14009</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326</v>
      </c>
      <c r="G304" s="115"/>
      <c r="H304" s="114"/>
      <c r="I304" s="114"/>
      <c r="J304" s="114"/>
      <c r="K304" s="80"/>
      <c r="L304" s="79"/>
    </row>
    <row r="305" spans="1:12" x14ac:dyDescent="0.2">
      <c r="A305" s="1" t="s">
        <v>8</v>
      </c>
      <c r="B305" s="112"/>
      <c r="C305" s="113"/>
      <c r="D305" s="113"/>
      <c r="E305" s="113"/>
      <c r="F305" s="88" t="s">
        <v>125</v>
      </c>
      <c r="G305" s="115"/>
      <c r="H305" s="114"/>
      <c r="I305" s="114"/>
      <c r="J305" s="114"/>
      <c r="K305" s="80"/>
      <c r="L305" s="79"/>
    </row>
    <row r="306" spans="1:12" ht="20.399999999999999" x14ac:dyDescent="0.2">
      <c r="A306" s="1" t="s">
        <v>119</v>
      </c>
      <c r="B306" s="109">
        <v>58</v>
      </c>
      <c r="C306" s="110" t="s">
        <v>327</v>
      </c>
      <c r="D306" s="110"/>
      <c r="E306" s="110" t="s">
        <v>139</v>
      </c>
      <c r="F306" s="88" t="s">
        <v>328</v>
      </c>
      <c r="G306" s="116" t="s">
        <v>329</v>
      </c>
      <c r="H306" s="111">
        <v>560360</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88" t="s">
        <v>330</v>
      </c>
      <c r="G308" s="115"/>
      <c r="H308" s="114"/>
      <c r="I308" s="114"/>
      <c r="J308" s="114"/>
      <c r="K308" s="80"/>
      <c r="L308" s="79"/>
    </row>
    <row r="309" spans="1:12" x14ac:dyDescent="0.2">
      <c r="A309" s="1" t="s">
        <v>8</v>
      </c>
      <c r="B309" s="112"/>
      <c r="C309" s="113"/>
      <c r="D309" s="113"/>
      <c r="E309" s="113"/>
      <c r="F309" s="88" t="s">
        <v>125</v>
      </c>
      <c r="G309" s="115"/>
      <c r="H309" s="114"/>
      <c r="I309" s="114"/>
      <c r="J309" s="114"/>
      <c r="K309" s="80"/>
      <c r="L309" s="79"/>
    </row>
    <row r="310" spans="1:12" ht="20.399999999999999" x14ac:dyDescent="0.2">
      <c r="A310" s="1" t="s">
        <v>119</v>
      </c>
      <c r="B310" s="109">
        <v>59</v>
      </c>
      <c r="C310" s="110" t="s">
        <v>331</v>
      </c>
      <c r="D310" s="110"/>
      <c r="E310" s="110" t="s">
        <v>139</v>
      </c>
      <c r="F310" s="88" t="s">
        <v>332</v>
      </c>
      <c r="G310" s="116" t="s">
        <v>295</v>
      </c>
      <c r="H310" s="111">
        <v>25</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333</v>
      </c>
      <c r="G312" s="115"/>
      <c r="H312" s="114"/>
      <c r="I312" s="114"/>
      <c r="J312" s="114"/>
      <c r="K312" s="80"/>
      <c r="L312" s="79"/>
    </row>
    <row r="313" spans="1:12" x14ac:dyDescent="0.2">
      <c r="A313" s="1" t="s">
        <v>8</v>
      </c>
      <c r="B313" s="112"/>
      <c r="C313" s="113"/>
      <c r="D313" s="113"/>
      <c r="E313" s="113"/>
      <c r="F313" s="88" t="s">
        <v>125</v>
      </c>
      <c r="G313" s="115"/>
      <c r="H313" s="114"/>
      <c r="I313" s="114"/>
      <c r="J313" s="114"/>
      <c r="K313" s="80"/>
      <c r="L313" s="79"/>
    </row>
    <row r="314" spans="1:12" ht="20.399999999999999" x14ac:dyDescent="0.2">
      <c r="A314" s="1" t="s">
        <v>119</v>
      </c>
      <c r="B314" s="109">
        <v>60</v>
      </c>
      <c r="C314" s="110" t="s">
        <v>334</v>
      </c>
      <c r="D314" s="110"/>
      <c r="E314" s="110" t="s">
        <v>139</v>
      </c>
      <c r="F314" s="88" t="s">
        <v>335</v>
      </c>
      <c r="G314" s="116" t="s">
        <v>322</v>
      </c>
      <c r="H314" s="111">
        <v>55</v>
      </c>
      <c r="I314" s="111"/>
      <c r="J314" s="111" t="str">
        <f>IF(ISNUMBER(I314),ROUND(H314*I314,3),"")</f>
        <v/>
      </c>
      <c r="K314" s="81"/>
      <c r="L314" s="78">
        <f>ROUND(H314*K314,2)</f>
        <v>0</v>
      </c>
    </row>
    <row r="315" spans="1:12" x14ac:dyDescent="0.2">
      <c r="A315" s="1" t="s">
        <v>5</v>
      </c>
      <c r="B315" s="112"/>
      <c r="C315" s="113"/>
      <c r="D315" s="113"/>
      <c r="E315" s="113"/>
      <c r="F315" s="88"/>
      <c r="G315" s="115"/>
      <c r="H315" s="114"/>
      <c r="I315" s="114"/>
      <c r="J315" s="114"/>
      <c r="K315" s="80"/>
      <c r="L315" s="79"/>
    </row>
    <row r="316" spans="1:12" x14ac:dyDescent="0.2">
      <c r="A316" s="1" t="s">
        <v>7</v>
      </c>
      <c r="B316" s="112"/>
      <c r="C316" s="113"/>
      <c r="D316" s="113"/>
      <c r="E316" s="113"/>
      <c r="F316" s="88" t="s">
        <v>336</v>
      </c>
      <c r="G316" s="115"/>
      <c r="H316" s="114"/>
      <c r="I316" s="114"/>
      <c r="J316" s="114"/>
      <c r="K316" s="80"/>
      <c r="L316" s="79"/>
    </row>
    <row r="317" spans="1:12" x14ac:dyDescent="0.2">
      <c r="A317" s="1" t="s">
        <v>8</v>
      </c>
      <c r="B317" s="112"/>
      <c r="C317" s="113"/>
      <c r="D317" s="113"/>
      <c r="E317" s="113"/>
      <c r="F317" s="88" t="s">
        <v>125</v>
      </c>
      <c r="G317" s="115"/>
      <c r="H317" s="114"/>
      <c r="I317" s="114"/>
      <c r="J317" s="114"/>
      <c r="K317" s="80"/>
      <c r="L317" s="79"/>
    </row>
    <row r="318" spans="1:12" ht="20.399999999999999" x14ac:dyDescent="0.2">
      <c r="A318" s="1" t="s">
        <v>119</v>
      </c>
      <c r="B318" s="109">
        <v>61</v>
      </c>
      <c r="C318" s="110" t="s">
        <v>337</v>
      </c>
      <c r="D318" s="110"/>
      <c r="E318" s="110" t="s">
        <v>139</v>
      </c>
      <c r="F318" s="88" t="s">
        <v>338</v>
      </c>
      <c r="G318" s="116" t="s">
        <v>145</v>
      </c>
      <c r="H318" s="111">
        <v>15</v>
      </c>
      <c r="I318" s="111"/>
      <c r="J318" s="111" t="str">
        <f>IF(ISNUMBER(I318),ROUND(H318*I318,3),"")</f>
        <v/>
      </c>
      <c r="K318" s="81"/>
      <c r="L318" s="78">
        <f>ROUND(H318*K318,2)</f>
        <v>0</v>
      </c>
    </row>
    <row r="319" spans="1:12" x14ac:dyDescent="0.2">
      <c r="A319" s="1" t="s">
        <v>5</v>
      </c>
      <c r="B319" s="112"/>
      <c r="C319" s="113"/>
      <c r="D319" s="113"/>
      <c r="E319" s="113"/>
      <c r="F319" s="88"/>
      <c r="G319" s="115"/>
      <c r="H319" s="114"/>
      <c r="I319" s="114"/>
      <c r="J319" s="114"/>
      <c r="K319" s="80"/>
      <c r="L319" s="79"/>
    </row>
    <row r="320" spans="1:12" x14ac:dyDescent="0.2">
      <c r="A320" s="1" t="s">
        <v>7</v>
      </c>
      <c r="B320" s="112"/>
      <c r="C320" s="113"/>
      <c r="D320" s="113"/>
      <c r="E320" s="113"/>
      <c r="F320" s="88"/>
      <c r="G320" s="115"/>
      <c r="H320" s="114"/>
      <c r="I320" s="114"/>
      <c r="J320" s="114"/>
      <c r="K320" s="80"/>
      <c r="L320" s="79"/>
    </row>
    <row r="321" spans="1:12" x14ac:dyDescent="0.2">
      <c r="A321" s="1" t="s">
        <v>8</v>
      </c>
      <c r="B321" s="112"/>
      <c r="C321" s="113"/>
      <c r="D321" s="113"/>
      <c r="E321" s="113"/>
      <c r="F321" s="88" t="s">
        <v>125</v>
      </c>
      <c r="G321" s="115"/>
      <c r="H321" s="114"/>
      <c r="I321" s="114"/>
      <c r="J321" s="114"/>
      <c r="K321" s="80"/>
      <c r="L321" s="79"/>
    </row>
    <row r="322" spans="1:12" ht="20.399999999999999" x14ac:dyDescent="0.2">
      <c r="A322" s="1" t="s">
        <v>119</v>
      </c>
      <c r="B322" s="109">
        <v>62</v>
      </c>
      <c r="C322" s="110" t="s">
        <v>339</v>
      </c>
      <c r="D322" s="110"/>
      <c r="E322" s="110" t="s">
        <v>139</v>
      </c>
      <c r="F322" s="88" t="s">
        <v>340</v>
      </c>
      <c r="G322" s="116" t="s">
        <v>322</v>
      </c>
      <c r="H322" s="111">
        <v>11.775</v>
      </c>
      <c r="I322" s="111"/>
      <c r="J322" s="111" t="str">
        <f>IF(ISNUMBER(I322),ROUND(H322*I322,3),"")</f>
        <v/>
      </c>
      <c r="K322" s="81"/>
      <c r="L322" s="78">
        <f>ROUND(H322*K322,2)</f>
        <v>0</v>
      </c>
    </row>
    <row r="323" spans="1:12" x14ac:dyDescent="0.2">
      <c r="A323" s="1" t="s">
        <v>5</v>
      </c>
      <c r="B323" s="112"/>
      <c r="C323" s="113"/>
      <c r="D323" s="113"/>
      <c r="E323" s="113"/>
      <c r="F323" s="88"/>
      <c r="G323" s="115"/>
      <c r="H323" s="114"/>
      <c r="I323" s="114"/>
      <c r="J323" s="114"/>
      <c r="K323" s="80"/>
      <c r="L323" s="79"/>
    </row>
    <row r="324" spans="1:12" x14ac:dyDescent="0.2">
      <c r="A324" s="1" t="s">
        <v>7</v>
      </c>
      <c r="B324" s="112"/>
      <c r="C324" s="113"/>
      <c r="D324" s="113"/>
      <c r="E324" s="113"/>
      <c r="F324" s="88" t="s">
        <v>341</v>
      </c>
      <c r="G324" s="115"/>
      <c r="H324" s="114"/>
      <c r="I324" s="114"/>
      <c r="J324" s="114"/>
      <c r="K324" s="80"/>
      <c r="L324" s="79"/>
    </row>
    <row r="325" spans="1:12" x14ac:dyDescent="0.2">
      <c r="A325" s="1" t="s">
        <v>8</v>
      </c>
      <c r="B325" s="112"/>
      <c r="C325" s="113"/>
      <c r="D325" s="113"/>
      <c r="E325" s="113"/>
      <c r="F325" s="88" t="s">
        <v>125</v>
      </c>
      <c r="G325" s="115"/>
      <c r="H325" s="114"/>
      <c r="I325" s="114"/>
      <c r="J325" s="114"/>
      <c r="K325" s="80"/>
      <c r="L325" s="79"/>
    </row>
    <row r="326" spans="1:12" ht="20.399999999999999" x14ac:dyDescent="0.2">
      <c r="A326" s="1" t="s">
        <v>119</v>
      </c>
      <c r="B326" s="109">
        <v>63</v>
      </c>
      <c r="C326" s="110" t="s">
        <v>342</v>
      </c>
      <c r="D326" s="110"/>
      <c r="E326" s="110" t="s">
        <v>139</v>
      </c>
      <c r="F326" s="88" t="s">
        <v>343</v>
      </c>
      <c r="G326" s="116" t="s">
        <v>145</v>
      </c>
      <c r="H326" s="111">
        <v>29</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x14ac:dyDescent="0.2">
      <c r="A328" s="1" t="s">
        <v>7</v>
      </c>
      <c r="B328" s="112"/>
      <c r="C328" s="113"/>
      <c r="D328" s="113"/>
      <c r="E328" s="113"/>
      <c r="F328" s="88" t="s">
        <v>344</v>
      </c>
      <c r="G328" s="115"/>
      <c r="H328" s="114"/>
      <c r="I328" s="114"/>
      <c r="J328" s="114"/>
      <c r="K328" s="80"/>
      <c r="L328" s="79"/>
    </row>
    <row r="329" spans="1:12" x14ac:dyDescent="0.2">
      <c r="A329" s="1" t="s">
        <v>8</v>
      </c>
      <c r="B329" s="112"/>
      <c r="C329" s="113"/>
      <c r="D329" s="113"/>
      <c r="E329" s="113"/>
      <c r="F329" s="88" t="s">
        <v>125</v>
      </c>
      <c r="G329" s="115"/>
      <c r="H329" s="114"/>
      <c r="I329" s="114"/>
      <c r="J329" s="114"/>
      <c r="K329" s="80"/>
      <c r="L329" s="79"/>
    </row>
    <row r="330" spans="1:12" ht="20.399999999999999" x14ac:dyDescent="0.2">
      <c r="A330" s="1" t="s">
        <v>119</v>
      </c>
      <c r="B330" s="109">
        <v>64</v>
      </c>
      <c r="C330" s="110" t="s">
        <v>345</v>
      </c>
      <c r="D330" s="110"/>
      <c r="E330" s="110" t="s">
        <v>139</v>
      </c>
      <c r="F330" s="88" t="s">
        <v>346</v>
      </c>
      <c r="G330" s="116" t="s">
        <v>322</v>
      </c>
      <c r="H330" s="111">
        <v>8.1199999999999992</v>
      </c>
      <c r="I330" s="111"/>
      <c r="J330" s="111" t="str">
        <f>IF(ISNUMBER(I330),ROUND(H330*I330,3),"")</f>
        <v/>
      </c>
      <c r="K330" s="81"/>
      <c r="L330" s="78">
        <f>ROUND(H330*K330,2)</f>
        <v>0</v>
      </c>
    </row>
    <row r="331" spans="1:12" x14ac:dyDescent="0.2">
      <c r="A331" s="1" t="s">
        <v>5</v>
      </c>
      <c r="B331" s="112"/>
      <c r="C331" s="113"/>
      <c r="D331" s="113"/>
      <c r="E331" s="113"/>
      <c r="F331" s="88"/>
      <c r="G331" s="115"/>
      <c r="H331" s="114"/>
      <c r="I331" s="114"/>
      <c r="J331" s="114"/>
      <c r="K331" s="80"/>
      <c r="L331" s="79"/>
    </row>
    <row r="332" spans="1:12" x14ac:dyDescent="0.2">
      <c r="A332" s="1" t="s">
        <v>7</v>
      </c>
      <c r="B332" s="112"/>
      <c r="C332" s="113"/>
      <c r="D332" s="113"/>
      <c r="E332" s="113"/>
      <c r="F332" s="88" t="s">
        <v>347</v>
      </c>
      <c r="G332" s="115"/>
      <c r="H332" s="114"/>
      <c r="I332" s="114"/>
      <c r="J332" s="114"/>
      <c r="K332" s="80"/>
      <c r="L332" s="79"/>
    </row>
    <row r="333" spans="1:12" x14ac:dyDescent="0.2">
      <c r="A333" s="1" t="s">
        <v>8</v>
      </c>
      <c r="B333" s="112"/>
      <c r="C333" s="113"/>
      <c r="D333" s="113"/>
      <c r="E333" s="113"/>
      <c r="F333" s="88" t="s">
        <v>125</v>
      </c>
      <c r="G333" s="115"/>
      <c r="H333" s="114"/>
      <c r="I333" s="114"/>
      <c r="J333" s="114"/>
      <c r="K333" s="80"/>
      <c r="L333" s="79"/>
    </row>
    <row r="334" spans="1:12" ht="20.399999999999999" x14ac:dyDescent="0.2">
      <c r="A334" s="1" t="s">
        <v>119</v>
      </c>
      <c r="B334" s="109">
        <v>65</v>
      </c>
      <c r="C334" s="110" t="s">
        <v>348</v>
      </c>
      <c r="D334" s="110"/>
      <c r="E334" s="110" t="s">
        <v>139</v>
      </c>
      <c r="F334" s="88" t="s">
        <v>349</v>
      </c>
      <c r="G334" s="116" t="s">
        <v>322</v>
      </c>
      <c r="H334" s="111">
        <v>7661.65</v>
      </c>
      <c r="I334" s="111"/>
      <c r="J334" s="111" t="str">
        <f>IF(ISNUMBER(I334),ROUND(H334*I334,3),"")</f>
        <v/>
      </c>
      <c r="K334" s="81"/>
      <c r="L334" s="78">
        <f>ROUND(H334*K334,2)</f>
        <v>0</v>
      </c>
    </row>
    <row r="335" spans="1:12" x14ac:dyDescent="0.2">
      <c r="A335" s="1" t="s">
        <v>5</v>
      </c>
      <c r="B335" s="112"/>
      <c r="C335" s="113"/>
      <c r="D335" s="113"/>
      <c r="E335" s="113"/>
      <c r="F335" s="88"/>
      <c r="G335" s="115"/>
      <c r="H335" s="114"/>
      <c r="I335" s="114"/>
      <c r="J335" s="114"/>
      <c r="K335" s="80"/>
      <c r="L335" s="79"/>
    </row>
    <row r="336" spans="1:12" ht="40.799999999999997" x14ac:dyDescent="0.2">
      <c r="A336" s="1" t="s">
        <v>7</v>
      </c>
      <c r="B336" s="112"/>
      <c r="C336" s="113"/>
      <c r="D336" s="113"/>
      <c r="E336" s="113"/>
      <c r="F336" s="88" t="s">
        <v>350</v>
      </c>
      <c r="G336" s="115"/>
      <c r="H336" s="114"/>
      <c r="I336" s="114"/>
      <c r="J336" s="114"/>
      <c r="K336" s="80"/>
      <c r="L336" s="79"/>
    </row>
    <row r="337" spans="1:12" x14ac:dyDescent="0.2">
      <c r="A337" s="1" t="s">
        <v>8</v>
      </c>
      <c r="B337" s="112"/>
      <c r="C337" s="113"/>
      <c r="D337" s="113"/>
      <c r="E337" s="113"/>
      <c r="F337" s="88" t="s">
        <v>125</v>
      </c>
      <c r="G337" s="115"/>
      <c r="H337" s="114"/>
      <c r="I337" s="114"/>
      <c r="J337" s="114"/>
      <c r="K337" s="80"/>
      <c r="L337" s="79"/>
    </row>
    <row r="338" spans="1:12" ht="20.399999999999999" x14ac:dyDescent="0.2">
      <c r="A338" s="1" t="s">
        <v>119</v>
      </c>
      <c r="B338" s="109">
        <v>66</v>
      </c>
      <c r="C338" s="110" t="s">
        <v>351</v>
      </c>
      <c r="D338" s="110"/>
      <c r="E338" s="110" t="s">
        <v>139</v>
      </c>
      <c r="F338" s="88" t="s">
        <v>352</v>
      </c>
      <c r="G338" s="116" t="s">
        <v>322</v>
      </c>
      <c r="H338" s="111">
        <v>13289.6</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353</v>
      </c>
      <c r="G340" s="115"/>
      <c r="H340" s="114"/>
      <c r="I340" s="114"/>
      <c r="J340" s="114"/>
      <c r="K340" s="80"/>
      <c r="L340" s="79"/>
    </row>
    <row r="341" spans="1:12" x14ac:dyDescent="0.2">
      <c r="A341" s="1" t="s">
        <v>8</v>
      </c>
      <c r="B341" s="112"/>
      <c r="C341" s="113"/>
      <c r="D341" s="113"/>
      <c r="E341" s="113"/>
      <c r="F341" s="88" t="s">
        <v>125</v>
      </c>
      <c r="G341" s="115"/>
      <c r="H341" s="114"/>
      <c r="I341" s="114"/>
      <c r="J341" s="114"/>
      <c r="K341" s="80"/>
      <c r="L341" s="79"/>
    </row>
    <row r="342" spans="1:12" ht="20.399999999999999" x14ac:dyDescent="0.2">
      <c r="A342" s="1" t="s">
        <v>119</v>
      </c>
      <c r="B342" s="109">
        <v>67</v>
      </c>
      <c r="C342" s="110" t="s">
        <v>354</v>
      </c>
      <c r="D342" s="110"/>
      <c r="E342" s="110" t="s">
        <v>139</v>
      </c>
      <c r="F342" s="88" t="s">
        <v>355</v>
      </c>
      <c r="G342" s="116" t="s">
        <v>145</v>
      </c>
      <c r="H342" s="111">
        <v>5</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356</v>
      </c>
      <c r="G344" s="115"/>
      <c r="H344" s="114"/>
      <c r="I344" s="114"/>
      <c r="J344" s="114"/>
      <c r="K344" s="80"/>
      <c r="L344" s="79"/>
    </row>
    <row r="345" spans="1:12" x14ac:dyDescent="0.2">
      <c r="A345" s="1" t="s">
        <v>8</v>
      </c>
      <c r="B345" s="112"/>
      <c r="C345" s="113"/>
      <c r="D345" s="113"/>
      <c r="E345" s="113"/>
      <c r="F345" s="88" t="s">
        <v>125</v>
      </c>
      <c r="G345" s="115"/>
      <c r="H345" s="114"/>
      <c r="I345" s="114"/>
      <c r="J345" s="114"/>
      <c r="K345" s="80"/>
      <c r="L345" s="79"/>
    </row>
    <row r="346" spans="1:12" ht="20.399999999999999" x14ac:dyDescent="0.2">
      <c r="A346" s="1" t="s">
        <v>119</v>
      </c>
      <c r="B346" s="109">
        <v>68</v>
      </c>
      <c r="C346" s="110" t="s">
        <v>357</v>
      </c>
      <c r="D346" s="110"/>
      <c r="E346" s="110" t="s">
        <v>139</v>
      </c>
      <c r="F346" s="88" t="s">
        <v>358</v>
      </c>
      <c r="G346" s="116" t="s">
        <v>322</v>
      </c>
      <c r="H346" s="111">
        <v>0.67500000000000004</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359</v>
      </c>
      <c r="G348" s="115"/>
      <c r="H348" s="114"/>
      <c r="I348" s="114"/>
      <c r="J348" s="114"/>
      <c r="K348" s="80"/>
      <c r="L348" s="79"/>
    </row>
    <row r="349" spans="1:12" x14ac:dyDescent="0.2">
      <c r="A349" s="1" t="s">
        <v>8</v>
      </c>
      <c r="B349" s="112"/>
      <c r="C349" s="113"/>
      <c r="D349" s="113"/>
      <c r="E349" s="113"/>
      <c r="F349" s="88" t="s">
        <v>125</v>
      </c>
      <c r="G349" s="115"/>
      <c r="H349" s="114"/>
      <c r="I349" s="114"/>
      <c r="J349" s="114"/>
      <c r="K349" s="80"/>
      <c r="L349" s="79"/>
    </row>
    <row r="350" spans="1:12" ht="20.399999999999999" x14ac:dyDescent="0.2">
      <c r="A350" s="1" t="s">
        <v>119</v>
      </c>
      <c r="B350" s="109">
        <v>69</v>
      </c>
      <c r="C350" s="110" t="s">
        <v>360</v>
      </c>
      <c r="D350" s="110"/>
      <c r="E350" s="110" t="s">
        <v>139</v>
      </c>
      <c r="F350" s="88" t="s">
        <v>361</v>
      </c>
      <c r="G350" s="116" t="s">
        <v>145</v>
      </c>
      <c r="H350" s="111">
        <v>2</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x14ac:dyDescent="0.2">
      <c r="A352" s="1" t="s">
        <v>7</v>
      </c>
      <c r="B352" s="112"/>
      <c r="C352" s="113"/>
      <c r="D352" s="113"/>
      <c r="E352" s="113"/>
      <c r="F352" s="88"/>
      <c r="G352" s="115"/>
      <c r="H352" s="114"/>
      <c r="I352" s="114"/>
      <c r="J352" s="114"/>
      <c r="K352" s="80"/>
      <c r="L352" s="79"/>
    </row>
    <row r="353" spans="1:12" x14ac:dyDescent="0.2">
      <c r="A353" s="1" t="s">
        <v>8</v>
      </c>
      <c r="B353" s="112"/>
      <c r="C353" s="113"/>
      <c r="D353" s="113"/>
      <c r="E353" s="113"/>
      <c r="F353" s="88" t="s">
        <v>125</v>
      </c>
      <c r="G353" s="115"/>
      <c r="H353" s="114"/>
      <c r="I353" s="114"/>
      <c r="J353" s="114"/>
      <c r="K353" s="80"/>
      <c r="L353" s="79"/>
    </row>
    <row r="354" spans="1:12" ht="20.399999999999999" x14ac:dyDescent="0.2">
      <c r="A354" s="1" t="s">
        <v>119</v>
      </c>
      <c r="B354" s="109">
        <v>70</v>
      </c>
      <c r="C354" s="110" t="s">
        <v>362</v>
      </c>
      <c r="D354" s="110"/>
      <c r="E354" s="110" t="s">
        <v>139</v>
      </c>
      <c r="F354" s="88" t="s">
        <v>363</v>
      </c>
      <c r="G354" s="116" t="s">
        <v>322</v>
      </c>
      <c r="H354" s="111">
        <v>267.5</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364</v>
      </c>
      <c r="G356" s="115"/>
      <c r="H356" s="114"/>
      <c r="I356" s="114"/>
      <c r="J356" s="114"/>
      <c r="K356" s="80"/>
      <c r="L356" s="79"/>
    </row>
    <row r="357" spans="1:12" x14ac:dyDescent="0.2">
      <c r="A357" s="1" t="s">
        <v>8</v>
      </c>
      <c r="B357" s="112"/>
      <c r="C357" s="113"/>
      <c r="D357" s="113"/>
      <c r="E357" s="113"/>
      <c r="F357" s="88" t="s">
        <v>125</v>
      </c>
      <c r="G357" s="115"/>
      <c r="H357" s="114"/>
      <c r="I357" s="114"/>
      <c r="J357" s="114"/>
      <c r="K357" s="80"/>
      <c r="L357" s="79"/>
    </row>
    <row r="358" spans="1:12" ht="20.399999999999999" x14ac:dyDescent="0.2">
      <c r="A358" s="1" t="s">
        <v>119</v>
      </c>
      <c r="B358" s="109">
        <v>71</v>
      </c>
      <c r="C358" s="110" t="s">
        <v>365</v>
      </c>
      <c r="D358" s="110"/>
      <c r="E358" s="110" t="s">
        <v>139</v>
      </c>
      <c r="F358" s="88" t="s">
        <v>366</v>
      </c>
      <c r="G358" s="116" t="s">
        <v>145</v>
      </c>
      <c r="H358" s="111">
        <v>4</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c r="G360" s="115"/>
      <c r="H360" s="114"/>
      <c r="I360" s="114"/>
      <c r="J360" s="114"/>
      <c r="K360" s="80"/>
      <c r="L360" s="79"/>
    </row>
    <row r="361" spans="1:12" x14ac:dyDescent="0.2">
      <c r="A361" s="1" t="s">
        <v>8</v>
      </c>
      <c r="B361" s="112"/>
      <c r="C361" s="113"/>
      <c r="D361" s="113"/>
      <c r="E361" s="113"/>
      <c r="F361" s="88" t="s">
        <v>125</v>
      </c>
      <c r="G361" s="115"/>
      <c r="H361" s="114"/>
      <c r="I361" s="114"/>
      <c r="J361" s="114"/>
      <c r="K361" s="80"/>
      <c r="L361" s="79"/>
    </row>
    <row r="362" spans="1:12" ht="20.399999999999999" x14ac:dyDescent="0.2">
      <c r="A362" s="1" t="s">
        <v>119</v>
      </c>
      <c r="B362" s="109">
        <v>72</v>
      </c>
      <c r="C362" s="110" t="s">
        <v>367</v>
      </c>
      <c r="D362" s="110"/>
      <c r="E362" s="110" t="s">
        <v>139</v>
      </c>
      <c r="F362" s="88" t="s">
        <v>368</v>
      </c>
      <c r="G362" s="116" t="s">
        <v>322</v>
      </c>
      <c r="H362" s="111">
        <v>54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369</v>
      </c>
      <c r="G364" s="115"/>
      <c r="H364" s="114"/>
      <c r="I364" s="114"/>
      <c r="J364" s="114"/>
      <c r="K364" s="80"/>
      <c r="L364" s="79"/>
    </row>
    <row r="365" spans="1:12" x14ac:dyDescent="0.2">
      <c r="A365" s="1" t="s">
        <v>8</v>
      </c>
      <c r="B365" s="112"/>
      <c r="C365" s="113"/>
      <c r="D365" s="113"/>
      <c r="E365" s="113"/>
      <c r="F365" s="88" t="s">
        <v>125</v>
      </c>
      <c r="G365" s="115"/>
      <c r="H365" s="114"/>
      <c r="I365" s="114"/>
      <c r="J365" s="114"/>
      <c r="K365" s="80"/>
      <c r="L365" s="79"/>
    </row>
    <row r="366" spans="1:12" x14ac:dyDescent="0.2">
      <c r="A366" s="1"/>
      <c r="B366" s="117"/>
      <c r="C366" s="118"/>
      <c r="D366" s="118"/>
      <c r="E366" s="118"/>
      <c r="F366" s="118"/>
      <c r="G366" s="119"/>
      <c r="H366" s="120"/>
      <c r="I366" s="120"/>
      <c r="J366" s="120"/>
      <c r="K366" s="82"/>
      <c r="L366" s="83"/>
    </row>
    <row r="367" spans="1:12" x14ac:dyDescent="0.2">
      <c r="A367" s="1" t="s">
        <v>102</v>
      </c>
      <c r="B367" s="121"/>
      <c r="C367" s="122" t="s">
        <v>420</v>
      </c>
      <c r="D367" s="122"/>
      <c r="E367" s="122"/>
      <c r="F367" s="122" t="s">
        <v>307</v>
      </c>
      <c r="G367" s="123"/>
      <c r="H367" s="124"/>
      <c r="I367" s="124"/>
      <c r="J367" s="124">
        <f>SUBTOTAL(9,J282:J366)</f>
        <v>0</v>
      </c>
      <c r="K367" s="86"/>
      <c r="L367" s="87">
        <f>SUBTOTAL(9,L282:L366)</f>
        <v>0</v>
      </c>
    </row>
    <row r="368" spans="1:12" ht="10.8" thickBot="1" x14ac:dyDescent="0.25">
      <c r="A368" s="1"/>
      <c r="B368" s="125"/>
      <c r="C368" s="126"/>
      <c r="D368" s="126"/>
      <c r="E368" s="126"/>
      <c r="F368" s="126"/>
      <c r="G368" s="127"/>
      <c r="H368" s="128"/>
      <c r="I368" s="129"/>
      <c r="J368" s="128"/>
      <c r="K368" s="77"/>
      <c r="L368" s="77"/>
    </row>
    <row r="369" spans="1:12" x14ac:dyDescent="0.2">
      <c r="A369" s="1" t="s">
        <v>115</v>
      </c>
      <c r="B369" s="106" t="s">
        <v>116</v>
      </c>
      <c r="C369" s="107" t="s">
        <v>370</v>
      </c>
      <c r="D369" s="107"/>
      <c r="E369" s="107"/>
      <c r="F369" s="107" t="s">
        <v>371</v>
      </c>
      <c r="G369" s="130"/>
      <c r="H369" s="108"/>
      <c r="I369" s="108"/>
      <c r="J369" s="108"/>
      <c r="K369" s="84"/>
      <c r="L369" s="85"/>
    </row>
    <row r="370" spans="1:12" ht="20.399999999999999" x14ac:dyDescent="0.2">
      <c r="A370" s="1" t="s">
        <v>119</v>
      </c>
      <c r="B370" s="109">
        <v>73</v>
      </c>
      <c r="C370" s="110" t="s">
        <v>163</v>
      </c>
      <c r="D370" s="110"/>
      <c r="E370" s="110" t="s">
        <v>139</v>
      </c>
      <c r="F370" s="88" t="s">
        <v>164</v>
      </c>
      <c r="G370" s="116" t="s">
        <v>165</v>
      </c>
      <c r="H370" s="111">
        <v>2197.6</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372</v>
      </c>
      <c r="G372" s="115"/>
      <c r="H372" s="114"/>
      <c r="I372" s="114"/>
      <c r="J372" s="114"/>
      <c r="K372" s="80"/>
      <c r="L372" s="79"/>
    </row>
    <row r="373" spans="1:12" x14ac:dyDescent="0.2">
      <c r="A373" s="1" t="s">
        <v>8</v>
      </c>
      <c r="B373" s="112"/>
      <c r="C373" s="113"/>
      <c r="D373" s="113"/>
      <c r="E373" s="113"/>
      <c r="F373" s="88" t="s">
        <v>125</v>
      </c>
      <c r="G373" s="115"/>
      <c r="H373" s="114"/>
      <c r="I373" s="114"/>
      <c r="J373" s="114"/>
      <c r="K373" s="80"/>
      <c r="L373" s="79"/>
    </row>
    <row r="374" spans="1:12" ht="20.399999999999999" x14ac:dyDescent="0.2">
      <c r="A374" s="1" t="s">
        <v>119</v>
      </c>
      <c r="B374" s="109">
        <v>74</v>
      </c>
      <c r="C374" s="110" t="s">
        <v>293</v>
      </c>
      <c r="D374" s="110"/>
      <c r="E374" s="110" t="s">
        <v>139</v>
      </c>
      <c r="F374" s="88" t="s">
        <v>294</v>
      </c>
      <c r="G374" s="116" t="s">
        <v>295</v>
      </c>
      <c r="H374" s="111">
        <v>1224.0999999999999</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t="s">
        <v>373</v>
      </c>
      <c r="G376" s="115"/>
      <c r="H376" s="114"/>
      <c r="I376" s="114"/>
      <c r="J376" s="114"/>
      <c r="K376" s="80"/>
      <c r="L376" s="79"/>
    </row>
    <row r="377" spans="1:12" x14ac:dyDescent="0.2">
      <c r="A377" s="1" t="s">
        <v>8</v>
      </c>
      <c r="B377" s="112"/>
      <c r="C377" s="113"/>
      <c r="D377" s="113"/>
      <c r="E377" s="113"/>
      <c r="F377" s="88" t="s">
        <v>125</v>
      </c>
      <c r="G377" s="115"/>
      <c r="H377" s="114"/>
      <c r="I377" s="114"/>
      <c r="J377" s="114"/>
      <c r="K377" s="80"/>
      <c r="L377" s="79"/>
    </row>
    <row r="378" spans="1:12" ht="20.399999999999999" x14ac:dyDescent="0.2">
      <c r="A378" s="1" t="s">
        <v>119</v>
      </c>
      <c r="B378" s="109">
        <v>75</v>
      </c>
      <c r="C378" s="110" t="s">
        <v>297</v>
      </c>
      <c r="D378" s="110"/>
      <c r="E378" s="110" t="s">
        <v>139</v>
      </c>
      <c r="F378" s="88" t="s">
        <v>298</v>
      </c>
      <c r="G378" s="116" t="s">
        <v>145</v>
      </c>
      <c r="H378" s="111">
        <v>2</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374</v>
      </c>
      <c r="G380" s="115"/>
      <c r="H380" s="114"/>
      <c r="I380" s="114"/>
      <c r="J380" s="114"/>
      <c r="K380" s="80"/>
      <c r="L380" s="79"/>
    </row>
    <row r="381" spans="1:12" x14ac:dyDescent="0.2">
      <c r="A381" s="1" t="s">
        <v>8</v>
      </c>
      <c r="B381" s="112"/>
      <c r="C381" s="113"/>
      <c r="D381" s="113"/>
      <c r="E381" s="113"/>
      <c r="F381" s="88" t="s">
        <v>125</v>
      </c>
      <c r="G381" s="115"/>
      <c r="H381" s="114"/>
      <c r="I381" s="114"/>
      <c r="J381" s="114"/>
      <c r="K381" s="80"/>
      <c r="L381" s="79"/>
    </row>
    <row r="382" spans="1:12" ht="20.399999999999999" x14ac:dyDescent="0.2">
      <c r="A382" s="1" t="s">
        <v>119</v>
      </c>
      <c r="B382" s="109">
        <v>76</v>
      </c>
      <c r="C382" s="110" t="s">
        <v>324</v>
      </c>
      <c r="D382" s="110"/>
      <c r="E382" s="110" t="s">
        <v>139</v>
      </c>
      <c r="F382" s="88" t="s">
        <v>325</v>
      </c>
      <c r="G382" s="116" t="s">
        <v>165</v>
      </c>
      <c r="H382" s="111">
        <v>1675</v>
      </c>
      <c r="I382" s="111"/>
      <c r="J382" s="111" t="str">
        <f>IF(ISNUMBER(I382),ROUND(H382*I382,3),"")</f>
        <v/>
      </c>
      <c r="K382" s="81"/>
      <c r="L382" s="78">
        <f>ROUND(H382*K382,2)</f>
        <v>0</v>
      </c>
    </row>
    <row r="383" spans="1:12" x14ac:dyDescent="0.2">
      <c r="A383" s="1" t="s">
        <v>5</v>
      </c>
      <c r="B383" s="112"/>
      <c r="C383" s="113"/>
      <c r="D383" s="113"/>
      <c r="E383" s="113"/>
      <c r="F383" s="88"/>
      <c r="G383" s="115"/>
      <c r="H383" s="114"/>
      <c r="I383" s="114"/>
      <c r="J383" s="114"/>
      <c r="K383" s="80"/>
      <c r="L383" s="79"/>
    </row>
    <row r="384" spans="1:12" x14ac:dyDescent="0.2">
      <c r="A384" s="1" t="s">
        <v>7</v>
      </c>
      <c r="B384" s="112"/>
      <c r="C384" s="113"/>
      <c r="D384" s="113"/>
      <c r="E384" s="113"/>
      <c r="F384" s="88" t="s">
        <v>375</v>
      </c>
      <c r="G384" s="115"/>
      <c r="H384" s="114"/>
      <c r="I384" s="114"/>
      <c r="J384" s="114"/>
      <c r="K384" s="80"/>
      <c r="L384" s="79"/>
    </row>
    <row r="385" spans="1:12" x14ac:dyDescent="0.2">
      <c r="A385" s="1" t="s">
        <v>8</v>
      </c>
      <c r="B385" s="112"/>
      <c r="C385" s="113"/>
      <c r="D385" s="113"/>
      <c r="E385" s="113"/>
      <c r="F385" s="88" t="s">
        <v>125</v>
      </c>
      <c r="G385" s="115"/>
      <c r="H385" s="114"/>
      <c r="I385" s="114"/>
      <c r="J385" s="114"/>
      <c r="K385" s="80"/>
      <c r="L385" s="79"/>
    </row>
    <row r="386" spans="1:12" ht="20.399999999999999" x14ac:dyDescent="0.2">
      <c r="A386" s="1" t="s">
        <v>119</v>
      </c>
      <c r="B386" s="109">
        <v>77</v>
      </c>
      <c r="C386" s="110" t="s">
        <v>327</v>
      </c>
      <c r="D386" s="110"/>
      <c r="E386" s="110" t="s">
        <v>139</v>
      </c>
      <c r="F386" s="88" t="s">
        <v>328</v>
      </c>
      <c r="G386" s="116" t="s">
        <v>329</v>
      </c>
      <c r="H386" s="111">
        <v>67000</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376</v>
      </c>
      <c r="G388" s="115"/>
      <c r="H388" s="114"/>
      <c r="I388" s="114"/>
      <c r="J388" s="114"/>
      <c r="K388" s="80"/>
      <c r="L388" s="79"/>
    </row>
    <row r="389" spans="1:12" x14ac:dyDescent="0.2">
      <c r="A389" s="1" t="s">
        <v>8</v>
      </c>
      <c r="B389" s="112"/>
      <c r="C389" s="113"/>
      <c r="D389" s="113"/>
      <c r="E389" s="113"/>
      <c r="F389" s="88" t="s">
        <v>125</v>
      </c>
      <c r="G389" s="115"/>
      <c r="H389" s="114"/>
      <c r="I389" s="114"/>
      <c r="J389" s="114"/>
      <c r="K389" s="80"/>
      <c r="L389" s="79"/>
    </row>
    <row r="390" spans="1:12" ht="20.399999999999999" x14ac:dyDescent="0.2">
      <c r="A390" s="1" t="s">
        <v>119</v>
      </c>
      <c r="B390" s="109">
        <v>78</v>
      </c>
      <c r="C390" s="110" t="s">
        <v>342</v>
      </c>
      <c r="D390" s="110"/>
      <c r="E390" s="110" t="s">
        <v>139</v>
      </c>
      <c r="F390" s="88" t="s">
        <v>343</v>
      </c>
      <c r="G390" s="116" t="s">
        <v>145</v>
      </c>
      <c r="H390" s="111">
        <v>2</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377</v>
      </c>
      <c r="G392" s="115"/>
      <c r="H392" s="114"/>
      <c r="I392" s="114"/>
      <c r="J392" s="114"/>
      <c r="K392" s="80"/>
      <c r="L392" s="79"/>
    </row>
    <row r="393" spans="1:12" x14ac:dyDescent="0.2">
      <c r="A393" s="1" t="s">
        <v>8</v>
      </c>
      <c r="B393" s="112"/>
      <c r="C393" s="113"/>
      <c r="D393" s="113"/>
      <c r="E393" s="113"/>
      <c r="F393" s="88" t="s">
        <v>125</v>
      </c>
      <c r="G393" s="115"/>
      <c r="H393" s="114"/>
      <c r="I393" s="114"/>
      <c r="J393" s="114"/>
      <c r="K393" s="80"/>
      <c r="L393" s="79"/>
    </row>
    <row r="394" spans="1:12" ht="20.399999999999999" x14ac:dyDescent="0.2">
      <c r="A394" s="1" t="s">
        <v>119</v>
      </c>
      <c r="B394" s="109">
        <v>79</v>
      </c>
      <c r="C394" s="110" t="s">
        <v>345</v>
      </c>
      <c r="D394" s="110"/>
      <c r="E394" s="110" t="s">
        <v>139</v>
      </c>
      <c r="F394" s="88" t="s">
        <v>346</v>
      </c>
      <c r="G394" s="116" t="s">
        <v>322</v>
      </c>
      <c r="H394" s="111">
        <v>0.56000000000000005</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378</v>
      </c>
      <c r="G396" s="115"/>
      <c r="H396" s="114"/>
      <c r="I396" s="114"/>
      <c r="J396" s="114"/>
      <c r="K396" s="80"/>
      <c r="L396" s="79"/>
    </row>
    <row r="397" spans="1:12" x14ac:dyDescent="0.2">
      <c r="A397" s="1" t="s">
        <v>8</v>
      </c>
      <c r="B397" s="112"/>
      <c r="C397" s="113"/>
      <c r="D397" s="113"/>
      <c r="E397" s="113"/>
      <c r="F397" s="88" t="s">
        <v>125</v>
      </c>
      <c r="G397" s="115"/>
      <c r="H397" s="114"/>
      <c r="I397" s="114"/>
      <c r="J397" s="114"/>
      <c r="K397" s="80"/>
      <c r="L397" s="79"/>
    </row>
    <row r="398" spans="1:12" x14ac:dyDescent="0.2">
      <c r="A398" s="1" t="s">
        <v>119</v>
      </c>
      <c r="B398" s="109">
        <v>80</v>
      </c>
      <c r="C398" s="110" t="s">
        <v>299</v>
      </c>
      <c r="D398" s="110"/>
      <c r="E398" s="110" t="s">
        <v>180</v>
      </c>
      <c r="F398" s="88" t="s">
        <v>300</v>
      </c>
      <c r="G398" s="116" t="s">
        <v>301</v>
      </c>
      <c r="H398" s="111">
        <v>293.8</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379</v>
      </c>
      <c r="G400" s="115"/>
      <c r="H400" s="114"/>
      <c r="I400" s="114"/>
      <c r="J400" s="114"/>
      <c r="K400" s="80"/>
      <c r="L400" s="79"/>
    </row>
    <row r="401" spans="1:12" x14ac:dyDescent="0.2">
      <c r="A401" s="1" t="s">
        <v>8</v>
      </c>
      <c r="B401" s="112"/>
      <c r="C401" s="113"/>
      <c r="D401" s="113"/>
      <c r="E401" s="113"/>
      <c r="F401" s="88"/>
      <c r="G401" s="115"/>
      <c r="H401" s="114"/>
      <c r="I401" s="114"/>
      <c r="J401" s="114"/>
      <c r="K401" s="80"/>
      <c r="L401" s="79"/>
    </row>
    <row r="402" spans="1:12" ht="20.399999999999999" x14ac:dyDescent="0.2">
      <c r="A402" s="1" t="s">
        <v>119</v>
      </c>
      <c r="B402" s="109">
        <v>81</v>
      </c>
      <c r="C402" s="110" t="s">
        <v>380</v>
      </c>
      <c r="D402" s="110"/>
      <c r="E402" s="110" t="s">
        <v>139</v>
      </c>
      <c r="F402" s="88" t="s">
        <v>381</v>
      </c>
      <c r="G402" s="116" t="s">
        <v>177</v>
      </c>
      <c r="H402" s="111">
        <v>119.7</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382</v>
      </c>
      <c r="G404" s="115"/>
      <c r="H404" s="114"/>
      <c r="I404" s="114"/>
      <c r="J404" s="114"/>
      <c r="K404" s="80"/>
      <c r="L404" s="79"/>
    </row>
    <row r="405" spans="1:12" x14ac:dyDescent="0.2">
      <c r="A405" s="1" t="s">
        <v>8</v>
      </c>
      <c r="B405" s="112"/>
      <c r="C405" s="113"/>
      <c r="D405" s="113"/>
      <c r="E405" s="113"/>
      <c r="F405" s="88" t="s">
        <v>125</v>
      </c>
      <c r="G405" s="115"/>
      <c r="H405" s="114"/>
      <c r="I405" s="114"/>
      <c r="J405" s="114"/>
      <c r="K405" s="80"/>
      <c r="L405" s="79"/>
    </row>
    <row r="406" spans="1:12" ht="20.399999999999999" x14ac:dyDescent="0.2">
      <c r="A406" s="1" t="s">
        <v>119</v>
      </c>
      <c r="B406" s="109">
        <v>82</v>
      </c>
      <c r="C406" s="110" t="s">
        <v>314</v>
      </c>
      <c r="D406" s="110"/>
      <c r="E406" s="110" t="s">
        <v>139</v>
      </c>
      <c r="F406" s="88" t="s">
        <v>315</v>
      </c>
      <c r="G406" s="116" t="s">
        <v>177</v>
      </c>
      <c r="H406" s="111">
        <v>727.10699999999997</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ht="20.399999999999999" x14ac:dyDescent="0.2">
      <c r="A408" s="1" t="s">
        <v>7</v>
      </c>
      <c r="B408" s="112"/>
      <c r="C408" s="113"/>
      <c r="D408" s="113"/>
      <c r="E408" s="113"/>
      <c r="F408" s="88" t="s">
        <v>383</v>
      </c>
      <c r="G408" s="115"/>
      <c r="H408" s="114"/>
      <c r="I408" s="114"/>
      <c r="J408" s="114"/>
      <c r="K408" s="80"/>
      <c r="L408" s="79"/>
    </row>
    <row r="409" spans="1:12" x14ac:dyDescent="0.2">
      <c r="A409" s="1" t="s">
        <v>8</v>
      </c>
      <c r="B409" s="112"/>
      <c r="C409" s="113"/>
      <c r="D409" s="113"/>
      <c r="E409" s="113"/>
      <c r="F409" s="88" t="s">
        <v>125</v>
      </c>
      <c r="G409" s="115"/>
      <c r="H409" s="114"/>
      <c r="I409" s="114"/>
      <c r="J409" s="114"/>
      <c r="K409" s="80"/>
      <c r="L409" s="79"/>
    </row>
    <row r="410" spans="1:12" ht="20.399999999999999" x14ac:dyDescent="0.2">
      <c r="A410" s="1" t="s">
        <v>119</v>
      </c>
      <c r="B410" s="109">
        <v>83</v>
      </c>
      <c r="C410" s="110" t="s">
        <v>317</v>
      </c>
      <c r="D410" s="110"/>
      <c r="E410" s="110" t="s">
        <v>139</v>
      </c>
      <c r="F410" s="88" t="s">
        <v>318</v>
      </c>
      <c r="G410" s="116" t="s">
        <v>177</v>
      </c>
      <c r="H410" s="111">
        <v>213.53700000000001</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384</v>
      </c>
      <c r="G412" s="115"/>
      <c r="H412" s="114"/>
      <c r="I412" s="114"/>
      <c r="J412" s="114"/>
      <c r="K412" s="80"/>
      <c r="L412" s="79"/>
    </row>
    <row r="413" spans="1:12" x14ac:dyDescent="0.2">
      <c r="A413" s="1" t="s">
        <v>8</v>
      </c>
      <c r="B413" s="112"/>
      <c r="C413" s="113"/>
      <c r="D413" s="113"/>
      <c r="E413" s="113"/>
      <c r="F413" s="88" t="s">
        <v>125</v>
      </c>
      <c r="G413" s="115"/>
      <c r="H413" s="114"/>
      <c r="I413" s="114"/>
      <c r="J413" s="114"/>
      <c r="K413" s="80"/>
      <c r="L413" s="79"/>
    </row>
    <row r="414" spans="1:12" ht="20.399999999999999" x14ac:dyDescent="0.2">
      <c r="A414" s="1" t="s">
        <v>119</v>
      </c>
      <c r="B414" s="109">
        <v>84</v>
      </c>
      <c r="C414" s="110" t="s">
        <v>385</v>
      </c>
      <c r="D414" s="110"/>
      <c r="E414" s="110" t="s">
        <v>139</v>
      </c>
      <c r="F414" s="88" t="s">
        <v>386</v>
      </c>
      <c r="G414" s="116" t="s">
        <v>177</v>
      </c>
      <c r="H414" s="111">
        <v>230.09</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387</v>
      </c>
      <c r="G416" s="115"/>
      <c r="H416" s="114"/>
      <c r="I416" s="114"/>
      <c r="J416" s="114"/>
      <c r="K416" s="80"/>
      <c r="L416" s="79"/>
    </row>
    <row r="417" spans="1:12" x14ac:dyDescent="0.2">
      <c r="A417" s="1" t="s">
        <v>8</v>
      </c>
      <c r="B417" s="112"/>
      <c r="C417" s="113"/>
      <c r="D417" s="113"/>
      <c r="E417" s="113"/>
      <c r="F417" s="88" t="s">
        <v>125</v>
      </c>
      <c r="G417" s="115"/>
      <c r="H417" s="114"/>
      <c r="I417" s="114"/>
      <c r="J417" s="114"/>
      <c r="K417" s="80"/>
      <c r="L417" s="79"/>
    </row>
    <row r="418" spans="1:12" ht="20.399999999999999" x14ac:dyDescent="0.2">
      <c r="A418" s="1" t="s">
        <v>119</v>
      </c>
      <c r="B418" s="109">
        <v>85</v>
      </c>
      <c r="C418" s="110" t="s">
        <v>388</v>
      </c>
      <c r="D418" s="110"/>
      <c r="E418" s="110" t="s">
        <v>139</v>
      </c>
      <c r="F418" s="88" t="s">
        <v>389</v>
      </c>
      <c r="G418" s="116" t="s">
        <v>177</v>
      </c>
      <c r="H418" s="111">
        <v>187.137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390</v>
      </c>
      <c r="G420" s="115"/>
      <c r="H420" s="114"/>
      <c r="I420" s="114"/>
      <c r="J420" s="114"/>
      <c r="K420" s="80"/>
      <c r="L420" s="79"/>
    </row>
    <row r="421" spans="1:12" x14ac:dyDescent="0.2">
      <c r="A421" s="1" t="s">
        <v>8</v>
      </c>
      <c r="B421" s="112"/>
      <c r="C421" s="113"/>
      <c r="D421" s="113"/>
      <c r="E421" s="113"/>
      <c r="F421" s="88" t="s">
        <v>125</v>
      </c>
      <c r="G421" s="115"/>
      <c r="H421" s="114"/>
      <c r="I421" s="114"/>
      <c r="J421" s="114"/>
      <c r="K421" s="80"/>
      <c r="L421" s="79"/>
    </row>
    <row r="422" spans="1:12" ht="20.399999999999999" x14ac:dyDescent="0.2">
      <c r="A422" s="1" t="s">
        <v>119</v>
      </c>
      <c r="B422" s="109">
        <v>86</v>
      </c>
      <c r="C422" s="110" t="s">
        <v>391</v>
      </c>
      <c r="D422" s="110"/>
      <c r="E422" s="110" t="s">
        <v>139</v>
      </c>
      <c r="F422" s="88" t="s">
        <v>392</v>
      </c>
      <c r="G422" s="116" t="s">
        <v>177</v>
      </c>
      <c r="H422" s="111">
        <v>562.02</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x14ac:dyDescent="0.2">
      <c r="A424" s="1" t="s">
        <v>7</v>
      </c>
      <c r="B424" s="112"/>
      <c r="C424" s="113"/>
      <c r="D424" s="113"/>
      <c r="E424" s="113"/>
      <c r="F424" s="88" t="s">
        <v>393</v>
      </c>
      <c r="G424" s="115"/>
      <c r="H424" s="114"/>
      <c r="I424" s="114"/>
      <c r="J424" s="114"/>
      <c r="K424" s="80"/>
      <c r="L424" s="79"/>
    </row>
    <row r="425" spans="1:12" x14ac:dyDescent="0.2">
      <c r="A425" s="1" t="s">
        <v>8</v>
      </c>
      <c r="B425" s="112"/>
      <c r="C425" s="113"/>
      <c r="D425" s="113"/>
      <c r="E425" s="113"/>
      <c r="F425" s="88" t="s">
        <v>125</v>
      </c>
      <c r="G425" s="115"/>
      <c r="H425" s="114"/>
      <c r="I425" s="114"/>
      <c r="J425" s="114"/>
      <c r="K425" s="80"/>
      <c r="L425" s="79"/>
    </row>
    <row r="426" spans="1:12" ht="20.399999999999999" x14ac:dyDescent="0.2">
      <c r="A426" s="1" t="s">
        <v>119</v>
      </c>
      <c r="B426" s="109">
        <v>87</v>
      </c>
      <c r="C426" s="110" t="s">
        <v>175</v>
      </c>
      <c r="D426" s="110"/>
      <c r="E426" s="110" t="s">
        <v>139</v>
      </c>
      <c r="F426" s="88" t="s">
        <v>176</v>
      </c>
      <c r="G426" s="116" t="s">
        <v>177</v>
      </c>
      <c r="H426" s="111">
        <v>747.61900000000003</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394</v>
      </c>
      <c r="G428" s="115"/>
      <c r="H428" s="114"/>
      <c r="I428" s="114"/>
      <c r="J428" s="114"/>
      <c r="K428" s="80"/>
      <c r="L428" s="79"/>
    </row>
    <row r="429" spans="1:12" x14ac:dyDescent="0.2">
      <c r="A429" s="1" t="s">
        <v>8</v>
      </c>
      <c r="B429" s="112"/>
      <c r="C429" s="113"/>
      <c r="D429" s="113"/>
      <c r="E429" s="113"/>
      <c r="F429" s="88" t="s">
        <v>125</v>
      </c>
      <c r="G429" s="115"/>
      <c r="H429" s="114"/>
      <c r="I429" s="114"/>
      <c r="J429" s="114"/>
      <c r="K429" s="80"/>
      <c r="L429" s="79"/>
    </row>
    <row r="430" spans="1:12" ht="20.399999999999999" x14ac:dyDescent="0.2">
      <c r="A430" s="1" t="s">
        <v>119</v>
      </c>
      <c r="B430" s="109">
        <v>88</v>
      </c>
      <c r="C430" s="110" t="s">
        <v>395</v>
      </c>
      <c r="D430" s="110"/>
      <c r="E430" s="110" t="s">
        <v>139</v>
      </c>
      <c r="F430" s="88" t="s">
        <v>396</v>
      </c>
      <c r="G430" s="116" t="s">
        <v>145</v>
      </c>
      <c r="H430" s="111">
        <v>2</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284</v>
      </c>
      <c r="G432" s="115"/>
      <c r="H432" s="114"/>
      <c r="I432" s="114"/>
      <c r="J432" s="114"/>
      <c r="K432" s="80"/>
      <c r="L432" s="79"/>
    </row>
    <row r="433" spans="1:12" x14ac:dyDescent="0.2">
      <c r="A433" s="1" t="s">
        <v>8</v>
      </c>
      <c r="B433" s="112"/>
      <c r="C433" s="113"/>
      <c r="D433" s="113"/>
      <c r="E433" s="113"/>
      <c r="F433" s="88" t="s">
        <v>125</v>
      </c>
      <c r="G433" s="115"/>
      <c r="H433" s="114"/>
      <c r="I433" s="114"/>
      <c r="J433" s="114"/>
      <c r="K433" s="80"/>
      <c r="L433" s="79"/>
    </row>
    <row r="434" spans="1:12" ht="20.399999999999999" x14ac:dyDescent="0.2">
      <c r="A434" s="1" t="s">
        <v>119</v>
      </c>
      <c r="B434" s="109">
        <v>89</v>
      </c>
      <c r="C434" s="110" t="s">
        <v>211</v>
      </c>
      <c r="D434" s="110"/>
      <c r="E434" s="110" t="s">
        <v>139</v>
      </c>
      <c r="F434" s="88" t="s">
        <v>212</v>
      </c>
      <c r="G434" s="116" t="s">
        <v>145</v>
      </c>
      <c r="H434" s="111">
        <v>88</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397</v>
      </c>
      <c r="G436" s="115"/>
      <c r="H436" s="114"/>
      <c r="I436" s="114"/>
      <c r="J436" s="114"/>
      <c r="K436" s="80"/>
      <c r="L436" s="79"/>
    </row>
    <row r="437" spans="1:12" x14ac:dyDescent="0.2">
      <c r="A437" s="1" t="s">
        <v>8</v>
      </c>
      <c r="B437" s="112"/>
      <c r="C437" s="113"/>
      <c r="D437" s="113"/>
      <c r="E437" s="113"/>
      <c r="F437" s="88" t="s">
        <v>125</v>
      </c>
      <c r="G437" s="115"/>
      <c r="H437" s="114"/>
      <c r="I437" s="114"/>
      <c r="J437" s="114"/>
      <c r="K437" s="80"/>
      <c r="L437" s="79"/>
    </row>
    <row r="438" spans="1:12" ht="20.399999999999999" x14ac:dyDescent="0.2">
      <c r="A438" s="1" t="s">
        <v>119</v>
      </c>
      <c r="B438" s="109">
        <v>90</v>
      </c>
      <c r="C438" s="110" t="s">
        <v>208</v>
      </c>
      <c r="D438" s="110"/>
      <c r="E438" s="110" t="s">
        <v>139</v>
      </c>
      <c r="F438" s="88" t="s">
        <v>209</v>
      </c>
      <c r="G438" s="116" t="s">
        <v>145</v>
      </c>
      <c r="H438" s="111">
        <v>102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398</v>
      </c>
      <c r="G440" s="115"/>
      <c r="H440" s="114"/>
      <c r="I440" s="114"/>
      <c r="J440" s="114"/>
      <c r="K440" s="80"/>
      <c r="L440" s="79"/>
    </row>
    <row r="441" spans="1:12" x14ac:dyDescent="0.2">
      <c r="A441" s="1" t="s">
        <v>8</v>
      </c>
      <c r="B441" s="112"/>
      <c r="C441" s="113"/>
      <c r="D441" s="113"/>
      <c r="E441" s="113"/>
      <c r="F441" s="88" t="s">
        <v>125</v>
      </c>
      <c r="G441" s="115"/>
      <c r="H441" s="114"/>
      <c r="I441" s="114"/>
      <c r="J441" s="114"/>
      <c r="K441" s="80"/>
      <c r="L441" s="79"/>
    </row>
    <row r="442" spans="1:12" ht="20.399999999999999" x14ac:dyDescent="0.2">
      <c r="A442" s="1" t="s">
        <v>119</v>
      </c>
      <c r="B442" s="109">
        <v>91</v>
      </c>
      <c r="C442" s="110" t="s">
        <v>167</v>
      </c>
      <c r="D442" s="110"/>
      <c r="E442" s="110" t="s">
        <v>139</v>
      </c>
      <c r="F442" s="88" t="s">
        <v>168</v>
      </c>
      <c r="G442" s="116" t="s">
        <v>145</v>
      </c>
      <c r="H442" s="111">
        <v>20</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399</v>
      </c>
      <c r="G444" s="115"/>
      <c r="H444" s="114"/>
      <c r="I444" s="114"/>
      <c r="J444" s="114"/>
      <c r="K444" s="80"/>
      <c r="L444" s="79"/>
    </row>
    <row r="445" spans="1:12" x14ac:dyDescent="0.2">
      <c r="A445" s="1" t="s">
        <v>8</v>
      </c>
      <c r="B445" s="112"/>
      <c r="C445" s="113"/>
      <c r="D445" s="113"/>
      <c r="E445" s="113"/>
      <c r="F445" s="88" t="s">
        <v>125</v>
      </c>
      <c r="G445" s="115"/>
      <c r="H445" s="114"/>
      <c r="I445" s="114"/>
      <c r="J445" s="114"/>
      <c r="K445" s="80"/>
      <c r="L445" s="79"/>
    </row>
    <row r="446" spans="1:12" ht="20.399999999999999" x14ac:dyDescent="0.2">
      <c r="A446" s="1" t="s">
        <v>119</v>
      </c>
      <c r="B446" s="109">
        <v>92</v>
      </c>
      <c r="C446" s="110" t="s">
        <v>400</v>
      </c>
      <c r="D446" s="110"/>
      <c r="E446" s="110" t="s">
        <v>139</v>
      </c>
      <c r="F446" s="88" t="s">
        <v>401</v>
      </c>
      <c r="G446" s="116" t="s">
        <v>145</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402</v>
      </c>
      <c r="G448" s="115"/>
      <c r="H448" s="114"/>
      <c r="I448" s="114"/>
      <c r="J448" s="114"/>
      <c r="K448" s="80"/>
      <c r="L448" s="79"/>
    </row>
    <row r="449" spans="1:12" x14ac:dyDescent="0.2">
      <c r="A449" s="1" t="s">
        <v>8</v>
      </c>
      <c r="B449" s="112"/>
      <c r="C449" s="113"/>
      <c r="D449" s="113"/>
      <c r="E449" s="113"/>
      <c r="F449" s="88" t="s">
        <v>125</v>
      </c>
      <c r="G449" s="115"/>
      <c r="H449" s="114"/>
      <c r="I449" s="114"/>
      <c r="J449" s="114"/>
      <c r="K449" s="80"/>
      <c r="L449" s="79"/>
    </row>
    <row r="450" spans="1:12" ht="20.399999999999999" x14ac:dyDescent="0.2">
      <c r="A450" s="1" t="s">
        <v>119</v>
      </c>
      <c r="B450" s="109">
        <v>93</v>
      </c>
      <c r="C450" s="110" t="s">
        <v>403</v>
      </c>
      <c r="D450" s="110"/>
      <c r="E450" s="110" t="s">
        <v>139</v>
      </c>
      <c r="F450" s="88" t="s">
        <v>404</v>
      </c>
      <c r="G450" s="116" t="s">
        <v>145</v>
      </c>
      <c r="H450" s="111">
        <v>2</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402</v>
      </c>
      <c r="G452" s="115"/>
      <c r="H452" s="114"/>
      <c r="I452" s="114"/>
      <c r="J452" s="114"/>
      <c r="K452" s="80"/>
      <c r="L452" s="79"/>
    </row>
    <row r="453" spans="1:12" x14ac:dyDescent="0.2">
      <c r="A453" s="1" t="s">
        <v>8</v>
      </c>
      <c r="B453" s="112"/>
      <c r="C453" s="113"/>
      <c r="D453" s="113"/>
      <c r="E453" s="113"/>
      <c r="F453" s="88" t="s">
        <v>125</v>
      </c>
      <c r="G453" s="115"/>
      <c r="H453" s="114"/>
      <c r="I453" s="114"/>
      <c r="J453" s="114"/>
      <c r="K453" s="80"/>
      <c r="L453" s="79"/>
    </row>
    <row r="454" spans="1:12" ht="20.399999999999999" x14ac:dyDescent="0.2">
      <c r="A454" s="1" t="s">
        <v>119</v>
      </c>
      <c r="B454" s="109">
        <v>94</v>
      </c>
      <c r="C454" s="110" t="s">
        <v>405</v>
      </c>
      <c r="D454" s="110"/>
      <c r="E454" s="110" t="s">
        <v>139</v>
      </c>
      <c r="F454" s="88" t="s">
        <v>406</v>
      </c>
      <c r="G454" s="116" t="s">
        <v>145</v>
      </c>
      <c r="H454" s="111">
        <v>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402</v>
      </c>
      <c r="G456" s="115"/>
      <c r="H456" s="114"/>
      <c r="I456" s="114"/>
      <c r="J456" s="114"/>
      <c r="K456" s="80"/>
      <c r="L456" s="79"/>
    </row>
    <row r="457" spans="1:12" x14ac:dyDescent="0.2">
      <c r="A457" s="1" t="s">
        <v>8</v>
      </c>
      <c r="B457" s="112"/>
      <c r="C457" s="113"/>
      <c r="D457" s="113"/>
      <c r="E457" s="113"/>
      <c r="F457" s="88" t="s">
        <v>125</v>
      </c>
      <c r="G457" s="115"/>
      <c r="H457" s="114"/>
      <c r="I457" s="114"/>
      <c r="J457" s="114"/>
      <c r="K457" s="80"/>
      <c r="L457" s="79"/>
    </row>
    <row r="458" spans="1:12" ht="20.399999999999999" x14ac:dyDescent="0.2">
      <c r="A458" s="1" t="s">
        <v>119</v>
      </c>
      <c r="B458" s="109">
        <v>95</v>
      </c>
      <c r="C458" s="110" t="s">
        <v>216</v>
      </c>
      <c r="D458" s="110"/>
      <c r="E458" s="110" t="s">
        <v>139</v>
      </c>
      <c r="F458" s="88" t="s">
        <v>217</v>
      </c>
      <c r="G458" s="116" t="s">
        <v>145</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407</v>
      </c>
      <c r="G460" s="115"/>
      <c r="H460" s="114"/>
      <c r="I460" s="114"/>
      <c r="J460" s="114"/>
      <c r="K460" s="80"/>
      <c r="L460" s="79"/>
    </row>
    <row r="461" spans="1:12" x14ac:dyDescent="0.2">
      <c r="A461" s="1" t="s">
        <v>8</v>
      </c>
      <c r="B461" s="112"/>
      <c r="C461" s="113"/>
      <c r="D461" s="113"/>
      <c r="E461" s="113"/>
      <c r="F461" s="88" t="s">
        <v>125</v>
      </c>
      <c r="G461" s="115"/>
      <c r="H461" s="114"/>
      <c r="I461" s="114"/>
      <c r="J461" s="114"/>
      <c r="K461" s="80"/>
      <c r="L461" s="79"/>
    </row>
    <row r="462" spans="1:12" ht="20.399999999999999" x14ac:dyDescent="0.2">
      <c r="A462" s="1" t="s">
        <v>119</v>
      </c>
      <c r="B462" s="109">
        <v>96</v>
      </c>
      <c r="C462" s="110" t="s">
        <v>219</v>
      </c>
      <c r="D462" s="110"/>
      <c r="E462" s="110" t="s">
        <v>139</v>
      </c>
      <c r="F462" s="88" t="s">
        <v>220</v>
      </c>
      <c r="G462" s="116" t="s">
        <v>145</v>
      </c>
      <c r="H462" s="111">
        <v>20</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407</v>
      </c>
      <c r="G464" s="115"/>
      <c r="H464" s="114"/>
      <c r="I464" s="114"/>
      <c r="J464" s="114"/>
      <c r="K464" s="80"/>
      <c r="L464" s="79"/>
    </row>
    <row r="465" spans="1:12" x14ac:dyDescent="0.2">
      <c r="A465" s="1" t="s">
        <v>8</v>
      </c>
      <c r="B465" s="112"/>
      <c r="C465" s="113"/>
      <c r="D465" s="113"/>
      <c r="E465" s="113"/>
      <c r="F465" s="88" t="s">
        <v>125</v>
      </c>
      <c r="G465" s="115"/>
      <c r="H465" s="114"/>
      <c r="I465" s="114"/>
      <c r="J465" s="114"/>
      <c r="K465" s="80"/>
      <c r="L465" s="79"/>
    </row>
    <row r="466" spans="1:12" ht="20.399999999999999" x14ac:dyDescent="0.2">
      <c r="A466" s="1" t="s">
        <v>119</v>
      </c>
      <c r="B466" s="109">
        <v>97</v>
      </c>
      <c r="C466" s="110" t="s">
        <v>170</v>
      </c>
      <c r="D466" s="110"/>
      <c r="E466" s="110" t="s">
        <v>139</v>
      </c>
      <c r="F466" s="88" t="s">
        <v>171</v>
      </c>
      <c r="G466" s="116" t="s">
        <v>145</v>
      </c>
      <c r="H466" s="111">
        <v>111</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408</v>
      </c>
      <c r="G468" s="115"/>
      <c r="H468" s="114"/>
      <c r="I468" s="114"/>
      <c r="J468" s="114"/>
      <c r="K468" s="80"/>
      <c r="L468" s="79"/>
    </row>
    <row r="469" spans="1:12" x14ac:dyDescent="0.2">
      <c r="A469" s="1" t="s">
        <v>8</v>
      </c>
      <c r="B469" s="112"/>
      <c r="C469" s="113"/>
      <c r="D469" s="113"/>
      <c r="E469" s="113"/>
      <c r="F469" s="88" t="s">
        <v>125</v>
      </c>
      <c r="G469" s="115"/>
      <c r="H469" s="114"/>
      <c r="I469" s="114"/>
      <c r="J469" s="114"/>
      <c r="K469" s="80"/>
      <c r="L469" s="79"/>
    </row>
    <row r="470" spans="1:12" ht="20.399999999999999" x14ac:dyDescent="0.2">
      <c r="A470" s="1" t="s">
        <v>119</v>
      </c>
      <c r="B470" s="109">
        <v>98</v>
      </c>
      <c r="C470" s="110" t="s">
        <v>221</v>
      </c>
      <c r="D470" s="110"/>
      <c r="E470" s="110" t="s">
        <v>139</v>
      </c>
      <c r="F470" s="88" t="s">
        <v>222</v>
      </c>
      <c r="G470" s="116" t="s">
        <v>145</v>
      </c>
      <c r="H470" s="111">
        <v>24</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409</v>
      </c>
      <c r="G472" s="115"/>
      <c r="H472" s="114"/>
      <c r="I472" s="114"/>
      <c r="J472" s="114"/>
      <c r="K472" s="80"/>
      <c r="L472" s="79"/>
    </row>
    <row r="473" spans="1:12" x14ac:dyDescent="0.2">
      <c r="A473" s="1" t="s">
        <v>8</v>
      </c>
      <c r="B473" s="112"/>
      <c r="C473" s="113"/>
      <c r="D473" s="113"/>
      <c r="E473" s="113"/>
      <c r="F473" s="88" t="s">
        <v>125</v>
      </c>
      <c r="G473" s="115"/>
      <c r="H473" s="114"/>
      <c r="I473" s="114"/>
      <c r="J473" s="114"/>
      <c r="K473" s="80"/>
      <c r="L473" s="79"/>
    </row>
    <row r="474" spans="1:12" ht="20.399999999999999" x14ac:dyDescent="0.2">
      <c r="A474" s="1" t="s">
        <v>119</v>
      </c>
      <c r="B474" s="109">
        <v>99</v>
      </c>
      <c r="C474" s="110" t="s">
        <v>410</v>
      </c>
      <c r="D474" s="110"/>
      <c r="E474" s="110" t="s">
        <v>139</v>
      </c>
      <c r="F474" s="88" t="s">
        <v>411</v>
      </c>
      <c r="G474" s="116" t="s">
        <v>177</v>
      </c>
      <c r="H474" s="111">
        <v>1750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412</v>
      </c>
      <c r="G476" s="115"/>
      <c r="H476" s="114"/>
      <c r="I476" s="114"/>
      <c r="J476" s="114"/>
      <c r="K476" s="80"/>
      <c r="L476" s="79"/>
    </row>
    <row r="477" spans="1:12" x14ac:dyDescent="0.2">
      <c r="A477" s="1" t="s">
        <v>8</v>
      </c>
      <c r="B477" s="112"/>
      <c r="C477" s="113"/>
      <c r="D477" s="113"/>
      <c r="E477" s="113"/>
      <c r="F477" s="88" t="s">
        <v>125</v>
      </c>
      <c r="G477" s="115"/>
      <c r="H477" s="114"/>
      <c r="I477" s="114"/>
      <c r="J477" s="114"/>
      <c r="K477" s="80"/>
      <c r="L477" s="79"/>
    </row>
    <row r="478" spans="1:12" x14ac:dyDescent="0.2">
      <c r="A478" s="1"/>
      <c r="B478" s="131"/>
      <c r="C478" s="132"/>
      <c r="D478" s="132"/>
      <c r="E478" s="132"/>
      <c r="F478" s="132"/>
      <c r="G478" s="133"/>
      <c r="H478" s="134"/>
      <c r="I478" s="134"/>
      <c r="J478" s="134"/>
      <c r="K478" s="90"/>
      <c r="L478" s="91"/>
    </row>
    <row r="479" spans="1:12" x14ac:dyDescent="0.2">
      <c r="A479" s="1" t="s">
        <v>102</v>
      </c>
      <c r="B479" s="121"/>
      <c r="C479" s="122" t="s">
        <v>421</v>
      </c>
      <c r="D479" s="122"/>
      <c r="E479" s="122"/>
      <c r="F479" s="122" t="s">
        <v>371</v>
      </c>
      <c r="G479" s="123"/>
      <c r="H479" s="124"/>
      <c r="I479" s="124"/>
      <c r="J479" s="124">
        <f>SUBTOTAL(9,J370:J478)</f>
        <v>0</v>
      </c>
      <c r="K479" s="86"/>
      <c r="L479" s="87">
        <f>SUBTOTAL(9,L370:L478)</f>
        <v>0</v>
      </c>
    </row>
    <row r="480" spans="1:12" x14ac:dyDescent="0.2">
      <c r="A480" s="1"/>
      <c r="B480" s="135"/>
      <c r="C480" s="136"/>
      <c r="D480" s="136"/>
      <c r="E480" s="136"/>
      <c r="F480" s="136"/>
      <c r="G480" s="137"/>
      <c r="H480" s="138"/>
      <c r="I480" s="139"/>
      <c r="J480" s="138"/>
      <c r="K480" s="89"/>
      <c r="L480" s="89"/>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9"/>
      <c r="E1107" s="145"/>
      <c r="F1107" s="145"/>
      <c r="G1107" s="146"/>
      <c r="H1107" s="147"/>
      <c r="I1107" s="148"/>
      <c r="J1107" s="147"/>
      <c r="K1107" s="74"/>
      <c r="L1107" s="75"/>
    </row>
    <row r="1108" spans="3:12" x14ac:dyDescent="0.2">
      <c r="K1108"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05" min="1" max="11" man="1"/>
    <brk id="353" min="1" max="11" man="1"/>
    <brk id="405" min="1" max="11" man="1"/>
    <brk id="45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102</v>
      </c>
      <c r="B6" s="22" t="s">
        <v>87</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83</v>
      </c>
    </row>
    <row r="2" spans="1:2" x14ac:dyDescent="0.3">
      <c r="A2" s="55">
        <v>43013</v>
      </c>
      <c r="B2" t="s">
        <v>84</v>
      </c>
    </row>
    <row r="3" spans="1:2" x14ac:dyDescent="0.3">
      <c r="B3" t="s">
        <v>85</v>
      </c>
    </row>
    <row r="4" spans="1:2" x14ac:dyDescent="0.3">
      <c r="B4" t="s">
        <v>86</v>
      </c>
    </row>
    <row r="5" spans="1:2" x14ac:dyDescent="0.3">
      <c r="B5" t="s">
        <v>88</v>
      </c>
    </row>
    <row r="6" spans="1:2" x14ac:dyDescent="0.3">
      <c r="B6" t="s">
        <v>89</v>
      </c>
    </row>
    <row r="7" spans="1:2" x14ac:dyDescent="0.3">
      <c r="B7" t="s">
        <v>90</v>
      </c>
    </row>
    <row r="9" spans="1:2" ht="15" x14ac:dyDescent="0.25">
      <c r="A9" s="55">
        <v>43017</v>
      </c>
      <c r="B9" t="s">
        <v>92</v>
      </c>
    </row>
    <row r="10" spans="1:2" x14ac:dyDescent="0.3">
      <c r="B10" t="s">
        <v>93</v>
      </c>
    </row>
    <row r="11" spans="1:2" x14ac:dyDescent="0.3">
      <c r="B11" t="s">
        <v>94</v>
      </c>
    </row>
    <row r="13" spans="1:2" x14ac:dyDescent="0.3">
      <c r="A13" s="55">
        <v>43026</v>
      </c>
      <c r="B13" t="s">
        <v>96</v>
      </c>
    </row>
    <row r="14" spans="1:2" ht="15" x14ac:dyDescent="0.25">
      <c r="B14" t="s">
        <v>97</v>
      </c>
    </row>
    <row r="16" spans="1:2" x14ac:dyDescent="0.3">
      <c r="A16" s="55">
        <v>43069</v>
      </c>
      <c r="B16" t="s">
        <v>99</v>
      </c>
    </row>
    <row r="18" spans="1:4" x14ac:dyDescent="0.3">
      <c r="A18" s="55">
        <v>43109</v>
      </c>
      <c r="B18" t="s">
        <v>100</v>
      </c>
    </row>
    <row r="19" spans="1:4" x14ac:dyDescent="0.3">
      <c r="B19" t="s">
        <v>101</v>
      </c>
    </row>
    <row r="20" spans="1:4" x14ac:dyDescent="0.3">
      <c r="B20" t="s">
        <v>106</v>
      </c>
      <c r="D20" t="s">
        <v>107</v>
      </c>
    </row>
    <row r="21" spans="1:4" x14ac:dyDescent="0.3">
      <c r="B21" t="s">
        <v>104</v>
      </c>
    </row>
    <row r="22" spans="1:4" x14ac:dyDescent="0.3">
      <c r="B22" t="s">
        <v>103</v>
      </c>
    </row>
    <row r="23" spans="1:4" x14ac:dyDescent="0.3">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2019-05-27T07:13:11Z</dcterms:modified>
</cp:coreProperties>
</file>